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Business Risk Rating" sheetId="1" r:id="rId1"/>
    <sheet name="Routine Cash Transactions" sheetId="2" r:id="rId2"/>
    <sheet name="HIFCA" sheetId="3" r:id="rId3"/>
    <sheet name="HIDTA" sheetId="4" r:id="rId4"/>
    <sheet name="High Risk Entities" sheetId="5" r:id="rId5"/>
  </sheets>
  <definedNames/>
  <calcPr fullCalcOnLoad="1"/>
</workbook>
</file>

<file path=xl/comments1.xml><?xml version="1.0" encoding="utf-8"?>
<comments xmlns="http://schemas.openxmlformats.org/spreadsheetml/2006/main">
  <authors>
    <author>LHARRISON</author>
  </authors>
  <commentList>
    <comment ref="B37" authorId="0">
      <text>
        <r>
          <rPr>
            <sz val="8"/>
            <rFont val="Tahoma"/>
            <family val="0"/>
          </rPr>
          <t xml:space="preserve">Refer to </t>
        </r>
        <r>
          <rPr>
            <u val="single"/>
            <sz val="8"/>
            <rFont val="Tahoma"/>
            <family val="2"/>
          </rPr>
          <t>Routine Cash Transactions</t>
        </r>
        <r>
          <rPr>
            <sz val="8"/>
            <rFont val="Tahoma"/>
            <family val="2"/>
          </rPr>
          <t xml:space="preserve"> tab for calculation of weekly cash transactions by using </t>
        </r>
        <r>
          <rPr>
            <i/>
            <sz val="8"/>
            <rFont val="Tahoma"/>
            <family val="2"/>
          </rPr>
          <t>Anticipated Account Activity</t>
        </r>
        <r>
          <rPr>
            <sz val="8"/>
            <rFont val="Tahoma"/>
            <family val="2"/>
          </rPr>
          <t xml:space="preserve"> from </t>
        </r>
        <r>
          <rPr>
            <i/>
            <sz val="8"/>
            <rFont val="Tahoma"/>
            <family val="2"/>
          </rPr>
          <t>CIP for Business</t>
        </r>
        <r>
          <rPr>
            <sz val="8"/>
            <rFont val="Tahoma"/>
            <family val="2"/>
          </rPr>
          <t xml:space="preserve"> form.</t>
        </r>
      </text>
    </comment>
    <comment ref="B38" authorId="0">
      <text>
        <r>
          <rPr>
            <sz val="8"/>
            <rFont val="Tahoma"/>
            <family val="0"/>
          </rPr>
          <t>The Credit Union does not send foreign wires.</t>
        </r>
      </text>
    </comment>
    <comment ref="B41" authorId="0">
      <text>
        <r>
          <rPr>
            <sz val="8"/>
            <rFont val="Tahoma"/>
            <family val="0"/>
          </rPr>
          <t xml:space="preserve">
Refer to both </t>
        </r>
        <r>
          <rPr>
            <u val="single"/>
            <sz val="8"/>
            <rFont val="Tahoma"/>
            <family val="2"/>
          </rPr>
          <t>HIFCA</t>
        </r>
        <r>
          <rPr>
            <sz val="8"/>
            <rFont val="Tahoma"/>
            <family val="2"/>
          </rPr>
          <t xml:space="preserve"> and </t>
        </r>
        <r>
          <rPr>
            <u val="single"/>
            <sz val="8"/>
            <rFont val="Tahoma"/>
            <family val="2"/>
          </rPr>
          <t>HIDTA</t>
        </r>
        <r>
          <rPr>
            <sz val="8"/>
            <rFont val="Tahoma"/>
            <family val="2"/>
          </rPr>
          <t xml:space="preserve"> tabs.</t>
        </r>
      </text>
    </comment>
  </commentList>
</comments>
</file>

<file path=xl/sharedStrings.xml><?xml version="1.0" encoding="utf-8"?>
<sst xmlns="http://schemas.openxmlformats.org/spreadsheetml/2006/main" count="192" uniqueCount="178">
  <si>
    <t>Risk Factor Rating</t>
  </si>
  <si>
    <t>Length of</t>
  </si>
  <si>
    <t>Over five years</t>
  </si>
  <si>
    <t>One to five years</t>
  </si>
  <si>
    <t>Less than one year</t>
  </si>
  <si>
    <t>Principal Owners</t>
  </si>
  <si>
    <t>Risk Factor</t>
  </si>
  <si>
    <t>Rating</t>
  </si>
  <si>
    <t>Applied</t>
  </si>
  <si>
    <t>Relationship</t>
  </si>
  <si>
    <t>OVERALL RATING</t>
  </si>
  <si>
    <t>RISK RATING</t>
  </si>
  <si>
    <t>LOW RISK</t>
  </si>
  <si>
    <t>MODERATE RISK</t>
  </si>
  <si>
    <t>HIGH RISK</t>
  </si>
  <si>
    <t>Total of all Risk Factors:</t>
  </si>
  <si>
    <t>Ownership</t>
  </si>
  <si>
    <t>Corporation</t>
  </si>
  <si>
    <t>Charities; LLCs</t>
  </si>
  <si>
    <t>Offices</t>
  </si>
  <si>
    <t>Single location</t>
  </si>
  <si>
    <t>Multiple locations</t>
  </si>
  <si>
    <t>including outside U.S.</t>
  </si>
  <si>
    <t>within U.S.</t>
  </si>
  <si>
    <t>Not US Citizens</t>
  </si>
  <si>
    <t>US Citizens</t>
  </si>
  <si>
    <t>Monetary Instrument</t>
  </si>
  <si>
    <t>Cashing</t>
  </si>
  <si>
    <t>None</t>
  </si>
  <si>
    <t>Treasury checks for</t>
  </si>
  <si>
    <t>individuals only</t>
  </si>
  <si>
    <t>All types of checks</t>
  </si>
  <si>
    <t>Services Offered</t>
  </si>
  <si>
    <t>Issuer or casher of</t>
  </si>
  <si>
    <t>monetary instruments</t>
  </si>
  <si>
    <t>under $1,000</t>
  </si>
  <si>
    <t>Issuer or casher of monetary</t>
  </si>
  <si>
    <t>instruments over $1,000</t>
  </si>
  <si>
    <t>or currency</t>
  </si>
  <si>
    <t>exchanger/currency dealer</t>
  </si>
  <si>
    <t>or ATM owner/operator</t>
  </si>
  <si>
    <t>Routine Transactions</t>
  </si>
  <si>
    <t>$0-$3,000</t>
  </si>
  <si>
    <t>$3,001-$7,000</t>
  </si>
  <si>
    <t>Greater than $7,000</t>
  </si>
  <si>
    <t>Wire Activity</t>
  </si>
  <si>
    <t>Domestic Only</t>
  </si>
  <si>
    <t>N/A</t>
  </si>
  <si>
    <t>Customer's Location (includes branches)</t>
  </si>
  <si>
    <t>Not located in a HIFCA or HIDTA</t>
  </si>
  <si>
    <t>Located in a HIFCA or HIDTA</t>
  </si>
  <si>
    <t>High Intensity Financial Crimes Ares</t>
  </si>
  <si>
    <t>High Intensity Drug Trafficking Areas</t>
  </si>
  <si>
    <t>Investment brokers</t>
  </si>
  <si>
    <t>Telemarketers</t>
  </si>
  <si>
    <t>Casinos and card clubs</t>
  </si>
  <si>
    <t>Offshore corporations and banks located in tax and/or secrecy havens</t>
  </si>
  <si>
    <t>Import/export companies</t>
  </si>
  <si>
    <t>Deposit brokers</t>
  </si>
  <si>
    <t>Cash-intensive businesses, such as convenience stores, restaurants, retail stores, and parking garages</t>
  </si>
  <si>
    <t>Ship, bus, and plane operators</t>
  </si>
  <si>
    <t>Accountants - 5412</t>
  </si>
  <si>
    <t>Amusement parks - 7131</t>
  </si>
  <si>
    <t>Art dealers - 4539</t>
  </si>
  <si>
    <t>Automatic teller machines (ATM) merchant wholesalers - 4234</t>
  </si>
  <si>
    <t>Attorneys - 5411</t>
  </si>
  <si>
    <t>Auctions - 4539</t>
  </si>
  <si>
    <t>Automobile clubs with Traveler's checks services - 5615</t>
  </si>
  <si>
    <t>Beauty/styling salons - 8121</t>
  </si>
  <si>
    <t>Bingo, gambling - 7132</t>
  </si>
  <si>
    <t>Card clubs - 7132</t>
  </si>
  <si>
    <t>Casinos - 7132</t>
  </si>
  <si>
    <t>Charter transports on boats - 4872</t>
  </si>
  <si>
    <t>Charity, foundation etc - 8132</t>
  </si>
  <si>
    <t>Charter transport on buses - 4855</t>
  </si>
  <si>
    <t>Charter transport on airplanes -4812</t>
  </si>
  <si>
    <t>Credit repair services -5419</t>
  </si>
  <si>
    <t>Check cashing businesses - 5223</t>
  </si>
  <si>
    <t>Convenience stores, delis, markets, and supermarkets - 4451, 4452</t>
  </si>
  <si>
    <t>Cruise lines - 4831</t>
  </si>
  <si>
    <t>Discotheques - 7139, 7224</t>
  </si>
  <si>
    <t>Doctors - 6221</t>
  </si>
  <si>
    <t>Embassies and other foreign missions - 9281</t>
  </si>
  <si>
    <t>Flower importers - 4249</t>
  </si>
  <si>
    <t>Foreign banks - 5221</t>
  </si>
  <si>
    <t>Foreign money exchangers - 5231</t>
  </si>
  <si>
    <t>Gas stations - 4471</t>
  </si>
  <si>
    <t>Hotels/motels - 7211</t>
  </si>
  <si>
    <t>Investment advisors - 5239</t>
  </si>
  <si>
    <t>Jewelry stores - 4483</t>
  </si>
  <si>
    <t>Leather importers - 4239</t>
  </si>
  <si>
    <t>Liquor stores - 4453</t>
  </si>
  <si>
    <t>Mail order houses - 4541</t>
  </si>
  <si>
    <t>Money exchanges - 5221</t>
  </si>
  <si>
    <t>Mortgage and non-mortgage loan brokers - 5223</t>
  </si>
  <si>
    <t>Off track betting agencies - 7132</t>
  </si>
  <si>
    <t>Pager and mobile phone stores - 4431</t>
  </si>
  <si>
    <t>Parking lots and parking garages - 5129</t>
  </si>
  <si>
    <t>Pawn shops - 5222</t>
  </si>
  <si>
    <t>Pharmacies and drugstores, beauty supplies stores - 4461</t>
  </si>
  <si>
    <t>Precious metal and stones merchant wholesalers - 4239</t>
  </si>
  <si>
    <t>Real estate brokers - 5312</t>
  </si>
  <si>
    <t>Real estate companies - 5312</t>
  </si>
  <si>
    <t>Restaurants, bars - 7221, 7222, 7224</t>
  </si>
  <si>
    <t>Sales and exchange of money orders and/or travelers checks - 5223</t>
  </si>
  <si>
    <t>Sales and purchases of motor vehicles (boats/ships/airplanes/rv's) - 4412</t>
  </si>
  <si>
    <t>Sales and purchases of motor vehicles (trucks, agricultural equipment) - 4231</t>
  </si>
  <si>
    <t>Sales and purchases of motor vehicles (motor homes) - 4411</t>
  </si>
  <si>
    <t>Stock brokers, securities dealers - 5231</t>
  </si>
  <si>
    <t>Taxi, limousine companies, services - 4853</t>
  </si>
  <si>
    <t>Telegraph companies - 5171</t>
  </si>
  <si>
    <t>Title study companies - 5411</t>
  </si>
  <si>
    <t>Tobacco stores - 4539</t>
  </si>
  <si>
    <t>Vending machine operators - 4542</t>
  </si>
  <si>
    <t>Video sales/rental - 5322</t>
  </si>
  <si>
    <t>Wire transfer of funds businesses - 5223</t>
  </si>
  <si>
    <t>List of NAICS codes of High Risk Businesses and Professions</t>
  </si>
  <si>
    <t>The following list includes types of businesses or professions and the first four digits of their North American Industry Classification System (NAICS) code that due to their nature or financial activity may be classified as high-risk for money laundering:</t>
  </si>
  <si>
    <t>Refer to the above website for counties in other states.</t>
  </si>
  <si>
    <t>Calculation of Routine Cash Transactions</t>
  </si>
  <si>
    <t>Frequency</t>
  </si>
  <si>
    <t>Daily</t>
  </si>
  <si>
    <t>Estimated</t>
  </si>
  <si>
    <t>Deposit</t>
  </si>
  <si>
    <t>Cash %</t>
  </si>
  <si>
    <t>Cash</t>
  </si>
  <si>
    <t>of</t>
  </si>
  <si>
    <t>Transaction</t>
  </si>
  <si>
    <t>Withdrawals</t>
  </si>
  <si>
    <t>2 per Week</t>
  </si>
  <si>
    <t>3 per Week</t>
  </si>
  <si>
    <t>4 per Week</t>
  </si>
  <si>
    <t>Weekly</t>
  </si>
  <si>
    <t>Monthly</t>
  </si>
  <si>
    <t>Semi-Monthly</t>
  </si>
  <si>
    <t>Average</t>
  </si>
  <si>
    <t>Bi-Weekly</t>
  </si>
  <si>
    <t>Routine Cash Transaction . . . . .</t>
  </si>
  <si>
    <r>
      <t>Amount</t>
    </r>
    <r>
      <rPr>
        <b/>
        <vertAlign val="superscript"/>
        <sz val="10"/>
        <rFont val="Arial"/>
        <family val="2"/>
      </rPr>
      <t>(1)</t>
    </r>
  </si>
  <si>
    <r>
      <t>of Deposit</t>
    </r>
    <r>
      <rPr>
        <b/>
        <vertAlign val="superscript"/>
        <sz val="10"/>
        <rFont val="Arial"/>
        <family val="2"/>
      </rPr>
      <t>(2)</t>
    </r>
  </si>
  <si>
    <r>
      <t>Withdrawal</t>
    </r>
    <r>
      <rPr>
        <b/>
        <vertAlign val="superscript"/>
        <sz val="10"/>
        <rFont val="Arial"/>
        <family val="2"/>
      </rPr>
      <t>(3)</t>
    </r>
  </si>
  <si>
    <r>
      <t>(1)</t>
    </r>
    <r>
      <rPr>
        <b/>
        <sz val="10"/>
        <rFont val="Arial"/>
        <family val="2"/>
      </rPr>
      <t xml:space="preserve"> Enter Estimated Deposit Amount from CIP in appropriate frequency row.</t>
    </r>
  </si>
  <si>
    <r>
      <t>(2)</t>
    </r>
    <r>
      <rPr>
        <b/>
        <sz val="10"/>
        <rFont val="Arial"/>
        <family val="2"/>
      </rPr>
      <t xml:space="preserve"> Enter Estimated Cash % of Deposit from CIP in appropriate frequency row.</t>
    </r>
  </si>
  <si>
    <r>
      <t>(3)</t>
    </r>
    <r>
      <rPr>
        <b/>
        <sz val="10"/>
        <rFont val="Arial"/>
        <family val="2"/>
      </rPr>
      <t xml:space="preserve"> Enter Estimated Cash Withdrawal from CIP in appropriate frequency row.</t>
    </r>
  </si>
  <si>
    <r>
      <t>for Newly Established Accounts</t>
    </r>
    <r>
      <rPr>
        <b/>
        <vertAlign val="superscript"/>
        <sz val="10"/>
        <rFont val="Arial"/>
        <family val="2"/>
      </rPr>
      <t>(4)</t>
    </r>
  </si>
  <si>
    <r>
      <t>(4)</t>
    </r>
    <r>
      <rPr>
        <b/>
        <sz val="10"/>
        <rFont val="Arial"/>
        <family val="2"/>
      </rPr>
      <t xml:space="preserve"> Routine daily cash transactions based on estimated weekly account activity (from CIP).</t>
    </r>
  </si>
  <si>
    <t>Account # :</t>
  </si>
  <si>
    <t>Business Name :</t>
  </si>
  <si>
    <t>Risk Rated By :</t>
  </si>
  <si>
    <t>Date :</t>
  </si>
  <si>
    <t>Local, Payroll or US</t>
  </si>
  <si>
    <t>From: AML Services International, LLC  www.nomoneylaundering.com</t>
  </si>
  <si>
    <t>https://www.fincen.gov/hifca</t>
  </si>
  <si>
    <t>No counties in Utah or Idaho are included at this time.</t>
  </si>
  <si>
    <t>Utah:</t>
  </si>
  <si>
    <t>Davis, Salt Lake, Utah, Washington, and Weber</t>
  </si>
  <si>
    <t>http://www.nhac.org/</t>
  </si>
  <si>
    <t>Idaho:</t>
  </si>
  <si>
    <t>Refer to website for surrounding areas: Click on the the option "HIDTA Counties by State"</t>
  </si>
  <si>
    <t>Business Account Risk Rating Matrix</t>
  </si>
  <si>
    <t>Organization/Club</t>
  </si>
  <si>
    <t>1 = Low Risk</t>
  </si>
  <si>
    <t>2 = Moderate Risk</t>
  </si>
  <si>
    <t>3 = High Risk</t>
  </si>
  <si>
    <t>Partnership</t>
  </si>
  <si>
    <t>Sole proprietorship, DBA</t>
  </si>
  <si>
    <t>Lawyers/Real Estate Trust</t>
  </si>
  <si>
    <t>Escrow, Political Campaign</t>
  </si>
  <si>
    <t>Memorial/Victims Funds</t>
  </si>
  <si>
    <t>Conducts Business with Foreign Countries</t>
  </si>
  <si>
    <t>No</t>
  </si>
  <si>
    <t>Yes</t>
  </si>
  <si>
    <t>Business Type</t>
  </si>
  <si>
    <t>Not High Risk Entity</t>
  </si>
  <si>
    <t>High Risk Entity</t>
  </si>
  <si>
    <t>11-16</t>
  </si>
  <si>
    <t>17-21</t>
  </si>
  <si>
    <t>22-33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</si>
</sst>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 d\,\ yyyy;@"/>
    <numFmt numFmtId="171" formatCode="[$-409]dddd\,\ mmmm\ d\,\ yyyy"/>
    <numFmt numFmtId="172" formatCode="[$-409]h:mm:ss\ AM/PM"/>
  </numFmts>
  <fonts count="52">
    <font>
      <sz val="10"/>
      <name val="Arial"/>
      <family val="0"/>
    </font>
    <font>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0"/>
      <color indexed="63"/>
      <name val="Arial"/>
      <family val="2"/>
    </font>
    <font>
      <b/>
      <vertAlign val="superscript"/>
      <sz val="10"/>
      <name val="Arial"/>
      <family val="2"/>
    </font>
    <font>
      <sz val="8"/>
      <name val="Tahoma"/>
      <family val="0"/>
    </font>
    <font>
      <u val="single"/>
      <sz val="8"/>
      <name val="Tahoma"/>
      <family val="2"/>
    </font>
    <font>
      <i/>
      <sz val="8"/>
      <name val="Tahoma"/>
      <family val="2"/>
    </font>
    <font>
      <b/>
      <sz val="14"/>
      <name val="Articulate"/>
      <family val="0"/>
    </font>
    <font>
      <sz val="10"/>
      <name val="Articulate"/>
      <family val="0"/>
    </font>
    <font>
      <b/>
      <sz val="10"/>
      <name val="Articulate"/>
      <family val="0"/>
    </font>
    <font>
      <b/>
      <sz val="8"/>
      <name val="Articulate"/>
      <family val="0"/>
    </font>
    <font>
      <b/>
      <sz val="12"/>
      <name val="Articulate"/>
      <family val="0"/>
    </font>
    <font>
      <sz val="8"/>
      <name val="Articulat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4" fillId="0" borderId="0" xfId="53" applyAlignment="1" applyProtection="1">
      <alignment/>
      <protection/>
    </xf>
    <xf numFmtId="0" fontId="0" fillId="0" borderId="0" xfId="0" applyAlignment="1">
      <alignment wrapText="1"/>
    </xf>
    <xf numFmtId="0" fontId="3" fillId="0" borderId="0" xfId="0" applyFont="1" applyAlignment="1">
      <alignment wrapText="1"/>
    </xf>
    <xf numFmtId="0" fontId="6" fillId="0" borderId="0" xfId="0" applyFont="1" applyAlignment="1">
      <alignment/>
    </xf>
    <xf numFmtId="0" fontId="6" fillId="0" borderId="0" xfId="0" applyFont="1" applyAlignment="1">
      <alignment wrapText="1"/>
    </xf>
    <xf numFmtId="3" fontId="0" fillId="0" borderId="0" xfId="0" applyNumberFormat="1" applyAlignment="1">
      <alignment/>
    </xf>
    <xf numFmtId="9" fontId="0" fillId="0" borderId="0" xfId="0" applyNumberFormat="1" applyAlignment="1">
      <alignment/>
    </xf>
    <xf numFmtId="0" fontId="0" fillId="0" borderId="0" xfId="0" applyAlignment="1">
      <alignment horizontal="center"/>
    </xf>
    <xf numFmtId="3" fontId="3" fillId="0" borderId="10" xfId="0" applyNumberFormat="1" applyFont="1" applyBorder="1" applyAlignment="1">
      <alignment/>
    </xf>
    <xf numFmtId="9" fontId="0" fillId="0" borderId="0" xfId="0" applyNumberFormat="1" applyAlignment="1">
      <alignment horizontal="center"/>
    </xf>
    <xf numFmtId="0" fontId="3" fillId="0" borderId="0" xfId="0" applyFont="1" applyAlignment="1">
      <alignment horizontal="center"/>
    </xf>
    <xf numFmtId="49" fontId="7" fillId="0" borderId="0" xfId="0" applyNumberFormat="1" applyFont="1" applyAlignment="1">
      <alignment/>
    </xf>
    <xf numFmtId="3" fontId="7" fillId="0" borderId="0" xfId="0" applyNumberFormat="1" applyFont="1" applyAlignment="1">
      <alignment/>
    </xf>
    <xf numFmtId="0" fontId="11" fillId="0" borderId="0" xfId="0" applyFont="1" applyAlignment="1">
      <alignment horizontal="center"/>
    </xf>
    <xf numFmtId="0" fontId="12" fillId="0" borderId="0" xfId="0" applyFont="1" applyAlignment="1">
      <alignment/>
    </xf>
    <xf numFmtId="0" fontId="13" fillId="0" borderId="0" xfId="0" applyFont="1" applyAlignment="1">
      <alignment horizontal="right"/>
    </xf>
    <xf numFmtId="0" fontId="13" fillId="0" borderId="11" xfId="0" applyFont="1" applyBorder="1" applyAlignment="1">
      <alignment horizontal="left"/>
    </xf>
    <xf numFmtId="0" fontId="13" fillId="0" borderId="0" xfId="0" applyFont="1" applyAlignment="1">
      <alignment/>
    </xf>
    <xf numFmtId="16" fontId="13" fillId="0" borderId="11" xfId="0" applyNumberFormat="1"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4" fillId="0" borderId="14" xfId="0" applyFont="1" applyBorder="1" applyAlignment="1">
      <alignment horizontal="center"/>
    </xf>
    <xf numFmtId="0" fontId="12" fillId="0" borderId="15" xfId="0" applyFont="1" applyBorder="1" applyAlignment="1">
      <alignment/>
    </xf>
    <xf numFmtId="0" fontId="13" fillId="0" borderId="16" xfId="0" applyFont="1" applyBorder="1" applyAlignment="1">
      <alignment horizontal="center"/>
    </xf>
    <xf numFmtId="0" fontId="14" fillId="0" borderId="17" xfId="0" applyFont="1" applyBorder="1" applyAlignment="1">
      <alignment horizontal="center"/>
    </xf>
    <xf numFmtId="0" fontId="14" fillId="0" borderId="0"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0" xfId="0" applyFont="1" applyAlignment="1">
      <alignment/>
    </xf>
    <xf numFmtId="0" fontId="14" fillId="0" borderId="12" xfId="0" applyFont="1" applyBorder="1" applyAlignment="1">
      <alignment horizontal="center"/>
    </xf>
    <xf numFmtId="0" fontId="12" fillId="0" borderId="14" xfId="0" applyFont="1" applyBorder="1" applyAlignment="1">
      <alignment/>
    </xf>
    <xf numFmtId="0" fontId="12" fillId="0" borderId="17" xfId="0" applyFont="1" applyBorder="1" applyAlignment="1">
      <alignment/>
    </xf>
    <xf numFmtId="0" fontId="12" fillId="0" borderId="20" xfId="0" applyFont="1" applyBorder="1" applyAlignment="1">
      <alignment/>
    </xf>
    <xf numFmtId="0" fontId="14" fillId="0" borderId="20" xfId="0" applyFont="1" applyBorder="1" applyAlignment="1">
      <alignment horizontal="center"/>
    </xf>
    <xf numFmtId="0" fontId="16" fillId="0" borderId="15" xfId="0" applyFont="1" applyBorder="1" applyAlignment="1">
      <alignment horizontal="center"/>
    </xf>
    <xf numFmtId="0" fontId="14" fillId="0" borderId="15" xfId="0" applyFont="1" applyBorder="1" applyAlignment="1">
      <alignment horizontal="center"/>
    </xf>
    <xf numFmtId="0" fontId="12" fillId="0" borderId="19" xfId="0" applyFont="1" applyBorder="1" applyAlignment="1">
      <alignment/>
    </xf>
    <xf numFmtId="0" fontId="16" fillId="0" borderId="12" xfId="0" applyFont="1" applyBorder="1" applyAlignment="1">
      <alignment horizontal="center"/>
    </xf>
    <xf numFmtId="0" fontId="12" fillId="0" borderId="12" xfId="0" applyFont="1" applyBorder="1" applyAlignment="1">
      <alignment horizontal="center"/>
    </xf>
    <xf numFmtId="0" fontId="16" fillId="0" borderId="17" xfId="0" applyFont="1" applyBorder="1" applyAlignment="1">
      <alignment horizontal="center"/>
    </xf>
    <xf numFmtId="0" fontId="12" fillId="0" borderId="17" xfId="0" applyFont="1" applyBorder="1" applyAlignment="1">
      <alignment horizontal="center"/>
    </xf>
    <xf numFmtId="0" fontId="12" fillId="0" borderId="15" xfId="0" applyFont="1" applyBorder="1" applyAlignment="1">
      <alignment horizontal="center"/>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5" fillId="0" borderId="10" xfId="0" applyFont="1" applyBorder="1" applyAlignment="1">
      <alignment horizontal="center" vertical="center"/>
    </xf>
    <xf numFmtId="0" fontId="14" fillId="0" borderId="21" xfId="0" applyFont="1" applyBorder="1" applyAlignment="1">
      <alignment horizontal="center" vertical="center" wrapText="1"/>
    </xf>
    <xf numFmtId="0" fontId="14" fillId="0" borderId="17" xfId="0" applyFont="1" applyFill="1" applyBorder="1" applyAlignment="1">
      <alignment horizontal="center" vertical="center"/>
    </xf>
    <xf numFmtId="0" fontId="14" fillId="0" borderId="10" xfId="0" applyFont="1" applyBorder="1" applyAlignment="1">
      <alignment horizontal="center"/>
    </xf>
    <xf numFmtId="49" fontId="14" fillId="0" borderId="10" xfId="0" applyNumberFormat="1" applyFont="1" applyBorder="1" applyAlignment="1">
      <alignment horizontal="center"/>
    </xf>
    <xf numFmtId="0" fontId="14" fillId="0" borderId="10" xfId="0" applyFont="1" applyBorder="1" applyAlignment="1">
      <alignment horizontal="center" wrapText="1"/>
    </xf>
    <xf numFmtId="0" fontId="15" fillId="0" borderId="10" xfId="0" applyFont="1" applyBorder="1" applyAlignment="1">
      <alignment horizontal="center"/>
    </xf>
    <xf numFmtId="0" fontId="13" fillId="0" borderId="0" xfId="0" applyFont="1" applyBorder="1" applyAlignment="1">
      <alignment horizontal="right"/>
    </xf>
    <xf numFmtId="170" fontId="13" fillId="0" borderId="11" xfId="0" applyNumberFormat="1" applyFont="1" applyBorder="1" applyAlignment="1">
      <alignment horizontal="left"/>
    </xf>
    <xf numFmtId="0" fontId="15" fillId="0" borderId="20" xfId="0" applyFont="1" applyBorder="1" applyAlignment="1">
      <alignment horizontal="center" vertical="center"/>
    </xf>
    <xf numFmtId="0" fontId="11" fillId="0" borderId="0" xfId="0" applyFont="1" applyAlignment="1">
      <alignment horizontal="center"/>
    </xf>
    <xf numFmtId="0" fontId="13" fillId="0" borderId="12" xfId="0" applyFont="1" applyBorder="1" applyAlignment="1">
      <alignment horizontal="center"/>
    </xf>
    <xf numFmtId="0" fontId="13" fillId="0" borderId="22" xfId="0" applyFont="1" applyBorder="1" applyAlignment="1">
      <alignment horizontal="center"/>
    </xf>
    <xf numFmtId="0" fontId="13" fillId="0" borderId="13"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E57" sqref="E57"/>
    </sheetView>
  </sheetViews>
  <sheetFormatPr defaultColWidth="9.140625" defaultRowHeight="12.75"/>
  <cols>
    <col min="1" max="1" width="5.28125" style="18" customWidth="1"/>
    <col min="2" max="2" width="22.7109375" style="18" customWidth="1"/>
    <col min="3" max="4" width="23.7109375" style="18" customWidth="1"/>
    <col min="5" max="5" width="24.140625" style="18" customWidth="1"/>
    <col min="6" max="6" width="8.00390625" style="18" customWidth="1"/>
    <col min="7" max="16384" width="9.140625" style="18" customWidth="1"/>
  </cols>
  <sheetData>
    <row r="1" spans="1:6" ht="18">
      <c r="A1" s="59" t="s">
        <v>159</v>
      </c>
      <c r="B1" s="59"/>
      <c r="C1" s="59"/>
      <c r="D1" s="59"/>
      <c r="E1" s="59"/>
      <c r="F1" s="59"/>
    </row>
    <row r="2" spans="1:6" ht="20.25" customHeight="1">
      <c r="A2" s="17"/>
      <c r="B2" s="19" t="s">
        <v>146</v>
      </c>
      <c r="C2" s="20"/>
      <c r="D2" s="17"/>
      <c r="E2" s="17"/>
      <c r="F2" s="17"/>
    </row>
    <row r="3" spans="1:5" ht="21" customHeight="1">
      <c r="A3" s="21"/>
      <c r="B3" s="19" t="s">
        <v>147</v>
      </c>
      <c r="C3" s="22"/>
      <c r="D3" s="23"/>
      <c r="E3" s="23"/>
    </row>
    <row r="4" ht="6.75" customHeight="1">
      <c r="A4" s="21"/>
    </row>
    <row r="5" spans="1:6" ht="12.75">
      <c r="A5" s="24"/>
      <c r="B5" s="25"/>
      <c r="C5" s="60" t="s">
        <v>0</v>
      </c>
      <c r="D5" s="61"/>
      <c r="E5" s="62"/>
      <c r="F5" s="26" t="s">
        <v>7</v>
      </c>
    </row>
    <row r="6" spans="1:7" ht="12.75">
      <c r="A6" s="27"/>
      <c r="B6" s="28" t="s">
        <v>6</v>
      </c>
      <c r="C6" s="29" t="s">
        <v>161</v>
      </c>
      <c r="D6" s="30" t="s">
        <v>162</v>
      </c>
      <c r="E6" s="31" t="s">
        <v>163</v>
      </c>
      <c r="F6" s="32" t="s">
        <v>8</v>
      </c>
      <c r="G6" s="33"/>
    </row>
    <row r="7" spans="1:6" ht="6" customHeight="1">
      <c r="A7" s="24"/>
      <c r="B7" s="34"/>
      <c r="C7" s="24"/>
      <c r="D7" s="24"/>
      <c r="E7" s="35"/>
      <c r="F7" s="35"/>
    </row>
    <row r="8" spans="1:6" ht="12.75">
      <c r="A8" s="36"/>
      <c r="B8" s="29" t="s">
        <v>1</v>
      </c>
      <c r="C8" s="36"/>
      <c r="D8" s="36"/>
      <c r="E8" s="37"/>
      <c r="F8" s="58">
        <v>3</v>
      </c>
    </row>
    <row r="9" spans="1:6" ht="12.75">
      <c r="A9" s="29">
        <v>1</v>
      </c>
      <c r="B9" s="29" t="s">
        <v>9</v>
      </c>
      <c r="C9" s="29" t="s">
        <v>2</v>
      </c>
      <c r="D9" s="29" t="s">
        <v>3</v>
      </c>
      <c r="E9" s="38" t="s">
        <v>4</v>
      </c>
      <c r="F9" s="58"/>
    </row>
    <row r="10" spans="1:6" ht="12.75">
      <c r="A10" s="29"/>
      <c r="B10" s="29"/>
      <c r="C10" s="29"/>
      <c r="D10" s="29"/>
      <c r="E10" s="38"/>
      <c r="F10" s="58"/>
    </row>
    <row r="11" spans="1:6" ht="6" customHeight="1">
      <c r="A11" s="39"/>
      <c r="B11" s="40"/>
      <c r="C11" s="27"/>
      <c r="D11" s="27"/>
      <c r="E11" s="41"/>
      <c r="F11" s="41"/>
    </row>
    <row r="12" spans="1:6" ht="12.75">
      <c r="A12" s="34"/>
      <c r="B12" s="34"/>
      <c r="C12" s="34"/>
      <c r="D12" s="34"/>
      <c r="E12" s="26" t="s">
        <v>164</v>
      </c>
      <c r="F12" s="37"/>
    </row>
    <row r="13" spans="1:6" ht="12.75" customHeight="1">
      <c r="A13" s="29"/>
      <c r="B13" s="29"/>
      <c r="C13" s="29"/>
      <c r="D13" s="29"/>
      <c r="E13" s="38" t="s">
        <v>165</v>
      </c>
      <c r="F13" s="58">
        <v>3</v>
      </c>
    </row>
    <row r="14" spans="1:6" ht="12.75" customHeight="1">
      <c r="A14" s="29">
        <v>2</v>
      </c>
      <c r="B14" s="29" t="s">
        <v>16</v>
      </c>
      <c r="C14" s="29" t="s">
        <v>160</v>
      </c>
      <c r="D14" s="29" t="s">
        <v>17</v>
      </c>
      <c r="E14" s="38" t="s">
        <v>166</v>
      </c>
      <c r="F14" s="58"/>
    </row>
    <row r="15" spans="1:6" ht="12.75" customHeight="1">
      <c r="A15" s="29"/>
      <c r="B15" s="29"/>
      <c r="C15" s="29"/>
      <c r="D15" s="29"/>
      <c r="E15" s="38" t="s">
        <v>167</v>
      </c>
      <c r="F15" s="58"/>
    </row>
    <row r="16" spans="1:6" ht="12.75" customHeight="1">
      <c r="A16" s="29"/>
      <c r="B16" s="29"/>
      <c r="C16" s="29"/>
      <c r="D16" s="29"/>
      <c r="E16" s="38" t="s">
        <v>168</v>
      </c>
      <c r="F16" s="58"/>
    </row>
    <row r="17" spans="1:6" ht="12.75">
      <c r="A17" s="29"/>
      <c r="B17" s="29"/>
      <c r="C17" s="29"/>
      <c r="D17" s="29"/>
      <c r="E17" s="38" t="s">
        <v>18</v>
      </c>
      <c r="F17" s="41"/>
    </row>
    <row r="18" spans="1:6" ht="6" customHeight="1">
      <c r="A18" s="42"/>
      <c r="B18" s="43"/>
      <c r="C18" s="24"/>
      <c r="D18" s="24"/>
      <c r="E18" s="26"/>
      <c r="F18" s="37"/>
    </row>
    <row r="19" spans="1:6" ht="12.75">
      <c r="A19" s="44"/>
      <c r="B19" s="45"/>
      <c r="C19" s="36"/>
      <c r="D19" s="29" t="s">
        <v>21</v>
      </c>
      <c r="E19" s="38" t="s">
        <v>21</v>
      </c>
      <c r="F19" s="58">
        <v>1</v>
      </c>
    </row>
    <row r="20" spans="1:6" ht="12.75">
      <c r="A20" s="29">
        <v>3</v>
      </c>
      <c r="B20" s="29" t="s">
        <v>19</v>
      </c>
      <c r="C20" s="29" t="s">
        <v>20</v>
      </c>
      <c r="D20" s="29" t="s">
        <v>23</v>
      </c>
      <c r="E20" s="38" t="s">
        <v>22</v>
      </c>
      <c r="F20" s="58"/>
    </row>
    <row r="21" spans="1:6" ht="6" customHeight="1">
      <c r="A21" s="39"/>
      <c r="B21" s="46"/>
      <c r="C21" s="27"/>
      <c r="D21" s="27"/>
      <c r="E21" s="32"/>
      <c r="F21" s="41"/>
    </row>
    <row r="22" spans="1:6" ht="6" customHeight="1">
      <c r="A22" s="42"/>
      <c r="B22" s="43"/>
      <c r="C22" s="34"/>
      <c r="D22" s="34"/>
      <c r="E22" s="26"/>
      <c r="F22" s="37"/>
    </row>
    <row r="23" spans="1:6" ht="12.75">
      <c r="A23" s="44"/>
      <c r="B23" s="45"/>
      <c r="C23" s="29"/>
      <c r="D23" s="29"/>
      <c r="E23" s="38"/>
      <c r="F23" s="58">
        <v>1</v>
      </c>
    </row>
    <row r="24" spans="1:6" ht="12.75">
      <c r="A24" s="29">
        <v>4</v>
      </c>
      <c r="B24" s="29" t="s">
        <v>5</v>
      </c>
      <c r="C24" s="29" t="s">
        <v>25</v>
      </c>
      <c r="D24" s="29" t="s">
        <v>47</v>
      </c>
      <c r="E24" s="29" t="s">
        <v>24</v>
      </c>
      <c r="F24" s="58"/>
    </row>
    <row r="25" spans="1:6" ht="12.75">
      <c r="A25" s="29"/>
      <c r="B25" s="29"/>
      <c r="C25" s="29"/>
      <c r="D25" s="29"/>
      <c r="E25" s="38"/>
      <c r="F25" s="58"/>
    </row>
    <row r="26" spans="1:6" ht="6" customHeight="1">
      <c r="A26" s="39"/>
      <c r="B26" s="46"/>
      <c r="C26" s="40"/>
      <c r="D26" s="27"/>
      <c r="E26" s="32"/>
      <c r="F26" s="41"/>
    </row>
    <row r="27" spans="1:6" ht="6" customHeight="1">
      <c r="A27" s="42"/>
      <c r="B27" s="43"/>
      <c r="C27" s="24"/>
      <c r="D27" s="24"/>
      <c r="E27" s="26"/>
      <c r="F27" s="37"/>
    </row>
    <row r="28" spans="1:6" ht="12.75">
      <c r="A28" s="44"/>
      <c r="B28" s="45"/>
      <c r="C28" s="36"/>
      <c r="D28" s="29" t="s">
        <v>150</v>
      </c>
      <c r="E28" s="38"/>
      <c r="F28" s="58">
        <v>1</v>
      </c>
    </row>
    <row r="29" spans="1:6" ht="12.75">
      <c r="A29" s="29">
        <v>5</v>
      </c>
      <c r="B29" s="29" t="s">
        <v>26</v>
      </c>
      <c r="C29" s="29" t="s">
        <v>28</v>
      </c>
      <c r="D29" s="29" t="s">
        <v>29</v>
      </c>
      <c r="E29" s="38" t="s">
        <v>31</v>
      </c>
      <c r="F29" s="58"/>
    </row>
    <row r="30" spans="1:6" ht="12.75">
      <c r="A30" s="44"/>
      <c r="B30" s="29" t="s">
        <v>27</v>
      </c>
      <c r="C30" s="36"/>
      <c r="D30" s="29" t="s">
        <v>30</v>
      </c>
      <c r="E30" s="38"/>
      <c r="F30" s="58"/>
    </row>
    <row r="31" spans="1:6" ht="6" customHeight="1">
      <c r="A31" s="39"/>
      <c r="B31" s="46"/>
      <c r="C31" s="27"/>
      <c r="D31" s="27"/>
      <c r="E31" s="32"/>
      <c r="F31" s="41"/>
    </row>
    <row r="32" spans="1:6" ht="12.75">
      <c r="A32" s="42"/>
      <c r="B32" s="43"/>
      <c r="C32" s="34"/>
      <c r="D32" s="34"/>
      <c r="E32" s="26" t="s">
        <v>36</v>
      </c>
      <c r="F32" s="37"/>
    </row>
    <row r="33" spans="1:6" ht="12.75">
      <c r="A33" s="44"/>
      <c r="B33" s="45"/>
      <c r="C33" s="29"/>
      <c r="D33" s="29" t="s">
        <v>33</v>
      </c>
      <c r="E33" s="38" t="s">
        <v>37</v>
      </c>
      <c r="F33" s="58">
        <v>1</v>
      </c>
    </row>
    <row r="34" spans="1:6" ht="12.75">
      <c r="A34" s="29">
        <v>6</v>
      </c>
      <c r="B34" s="29" t="s">
        <v>32</v>
      </c>
      <c r="C34" s="29" t="s">
        <v>28</v>
      </c>
      <c r="D34" s="29" t="s">
        <v>34</v>
      </c>
      <c r="E34" s="38" t="s">
        <v>38</v>
      </c>
      <c r="F34" s="58"/>
    </row>
    <row r="35" spans="1:6" ht="12.75">
      <c r="A35" s="29"/>
      <c r="B35" s="29"/>
      <c r="C35" s="29"/>
      <c r="D35" s="29" t="s">
        <v>35</v>
      </c>
      <c r="E35" s="38" t="s">
        <v>39</v>
      </c>
      <c r="F35" s="58"/>
    </row>
    <row r="36" spans="1:6" ht="12.75">
      <c r="A36" s="27"/>
      <c r="B36" s="27"/>
      <c r="C36" s="40"/>
      <c r="D36" s="40"/>
      <c r="E36" s="32" t="s">
        <v>40</v>
      </c>
      <c r="F36" s="41"/>
    </row>
    <row r="37" spans="1:6" ht="25.5" customHeight="1">
      <c r="A37" s="47">
        <v>7</v>
      </c>
      <c r="B37" s="47" t="s">
        <v>41</v>
      </c>
      <c r="C37" s="47" t="s">
        <v>42</v>
      </c>
      <c r="D37" s="47" t="s">
        <v>43</v>
      </c>
      <c r="E37" s="48" t="s">
        <v>44</v>
      </c>
      <c r="F37" s="49">
        <v>1</v>
      </c>
    </row>
    <row r="38" spans="1:6" ht="25.5" customHeight="1">
      <c r="A38" s="47">
        <v>8</v>
      </c>
      <c r="B38" s="47" t="s">
        <v>45</v>
      </c>
      <c r="C38" s="47" t="s">
        <v>28</v>
      </c>
      <c r="D38" s="50" t="s">
        <v>46</v>
      </c>
      <c r="E38" s="48" t="s">
        <v>47</v>
      </c>
      <c r="F38" s="49">
        <v>1</v>
      </c>
    </row>
    <row r="39" spans="1:6" ht="25.5" customHeight="1">
      <c r="A39" s="47">
        <v>9</v>
      </c>
      <c r="B39" s="50" t="s">
        <v>169</v>
      </c>
      <c r="C39" s="47" t="s">
        <v>170</v>
      </c>
      <c r="D39" s="50" t="s">
        <v>47</v>
      </c>
      <c r="E39" s="48" t="s">
        <v>171</v>
      </c>
      <c r="F39" s="49">
        <v>1</v>
      </c>
    </row>
    <row r="40" spans="1:6" ht="25.5" customHeight="1">
      <c r="A40" s="47">
        <v>10</v>
      </c>
      <c r="B40" s="50" t="s">
        <v>172</v>
      </c>
      <c r="C40" s="47" t="s">
        <v>173</v>
      </c>
      <c r="D40" s="50" t="s">
        <v>47</v>
      </c>
      <c r="E40" s="48" t="s">
        <v>174</v>
      </c>
      <c r="F40" s="49">
        <v>1</v>
      </c>
    </row>
    <row r="41" spans="1:6" ht="25.5" customHeight="1">
      <c r="A41" s="47">
        <v>11</v>
      </c>
      <c r="B41" s="50" t="s">
        <v>48</v>
      </c>
      <c r="C41" s="50" t="s">
        <v>49</v>
      </c>
      <c r="D41" s="50" t="s">
        <v>47</v>
      </c>
      <c r="E41" s="48" t="s">
        <v>50</v>
      </c>
      <c r="F41" s="49">
        <v>1</v>
      </c>
    </row>
    <row r="42" ht="6.75" customHeight="1">
      <c r="A42" s="51"/>
    </row>
    <row r="43" ht="6" customHeight="1"/>
    <row r="44" ht="6" customHeight="1"/>
    <row r="45" spans="3:4" ht="18" customHeight="1">
      <c r="C45" s="52" t="s">
        <v>10</v>
      </c>
      <c r="D45" s="52" t="s">
        <v>11</v>
      </c>
    </row>
    <row r="46" spans="3:4" ht="18" customHeight="1">
      <c r="C46" s="53" t="s">
        <v>175</v>
      </c>
      <c r="D46" s="52" t="s">
        <v>12</v>
      </c>
    </row>
    <row r="47" spans="3:4" ht="24.75" customHeight="1">
      <c r="C47" s="54" t="s">
        <v>176</v>
      </c>
      <c r="D47" s="52" t="s">
        <v>13</v>
      </c>
    </row>
    <row r="48" spans="3:4" ht="18" customHeight="1">
      <c r="C48" s="52" t="s">
        <v>177</v>
      </c>
      <c r="D48" s="52" t="s">
        <v>14</v>
      </c>
    </row>
    <row r="50" spans="2:3" ht="20.25" customHeight="1">
      <c r="B50" s="21" t="s">
        <v>15</v>
      </c>
      <c r="C50" s="55">
        <f>SUM(F8+F13+F19+F23+F28+F33+F37+F38+F39+F40+F41)</f>
        <v>15</v>
      </c>
    </row>
    <row r="51" ht="12.75">
      <c r="B51" s="33"/>
    </row>
    <row r="52" spans="2:5" ht="12.75">
      <c r="B52" s="19" t="s">
        <v>148</v>
      </c>
      <c r="C52" s="20"/>
      <c r="D52" s="56" t="s">
        <v>149</v>
      </c>
      <c r="E52" s="57"/>
    </row>
  </sheetData>
  <sheetProtection/>
  <mergeCells count="8">
    <mergeCell ref="F28:F30"/>
    <mergeCell ref="F33:F35"/>
    <mergeCell ref="A1:F1"/>
    <mergeCell ref="C5:E5"/>
    <mergeCell ref="F8:F10"/>
    <mergeCell ref="F13:F16"/>
    <mergeCell ref="F19:F20"/>
    <mergeCell ref="F23:F25"/>
  </mergeCells>
  <printOptions/>
  <pageMargins left="0.25" right="0.25" top="0.25" bottom="0.25" header="0.5" footer="0.5"/>
  <pageSetup horizontalDpi="600" verticalDpi="600" orientation="portrait" scale="96" r:id="rId3"/>
  <legacyDrawing r:id="rId2"/>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B8" sqref="B8"/>
    </sheetView>
  </sheetViews>
  <sheetFormatPr defaultColWidth="9.140625" defaultRowHeight="12.75"/>
  <cols>
    <col min="1" max="1" width="11.7109375" style="0" customWidth="1"/>
    <col min="2" max="2" width="12.00390625" style="0" customWidth="1"/>
    <col min="3" max="3" width="12.421875" style="0" bestFit="1" customWidth="1"/>
    <col min="4" max="4" width="13.8515625" style="0" customWidth="1"/>
    <col min="5" max="5" width="11.140625" style="0" customWidth="1"/>
    <col min="6" max="6" width="12.8515625" style="0" customWidth="1"/>
    <col min="7" max="7" width="12.140625" style="0" customWidth="1"/>
  </cols>
  <sheetData>
    <row r="1" ht="12.75">
      <c r="A1" s="2" t="s">
        <v>119</v>
      </c>
    </row>
    <row r="2" ht="14.25">
      <c r="A2" s="2" t="s">
        <v>144</v>
      </c>
    </row>
    <row r="4" spans="1:7" ht="12.75">
      <c r="A4" s="3" t="s">
        <v>122</v>
      </c>
      <c r="B4" s="14" t="s">
        <v>122</v>
      </c>
      <c r="C4" s="14" t="s">
        <v>120</v>
      </c>
      <c r="D4" s="3" t="s">
        <v>122</v>
      </c>
      <c r="E4" s="3" t="s">
        <v>135</v>
      </c>
      <c r="F4" s="3" t="s">
        <v>135</v>
      </c>
      <c r="G4" s="3"/>
    </row>
    <row r="5" spans="1:7" ht="12.75">
      <c r="A5" s="3" t="s">
        <v>123</v>
      </c>
      <c r="B5" s="14" t="s">
        <v>124</v>
      </c>
      <c r="C5" s="14" t="s">
        <v>126</v>
      </c>
      <c r="D5" s="3" t="s">
        <v>125</v>
      </c>
      <c r="E5" s="3" t="s">
        <v>125</v>
      </c>
      <c r="F5" s="3" t="s">
        <v>125</v>
      </c>
      <c r="G5" s="3"/>
    </row>
    <row r="6" spans="1:7" ht="14.25">
      <c r="A6" s="3" t="s">
        <v>138</v>
      </c>
      <c r="B6" s="14" t="s">
        <v>139</v>
      </c>
      <c r="C6" s="14" t="s">
        <v>127</v>
      </c>
      <c r="D6" s="3" t="s">
        <v>140</v>
      </c>
      <c r="E6" s="3" t="s">
        <v>123</v>
      </c>
      <c r="F6" s="3" t="s">
        <v>128</v>
      </c>
      <c r="G6" s="3"/>
    </row>
    <row r="7" spans="1:7" ht="12.75">
      <c r="A7" s="9"/>
      <c r="B7" s="13">
        <v>0</v>
      </c>
      <c r="C7" s="11" t="s">
        <v>132</v>
      </c>
      <c r="D7" s="9">
        <v>0</v>
      </c>
      <c r="E7" s="9">
        <f>A7*B7</f>
        <v>0</v>
      </c>
      <c r="F7" s="9">
        <f>D7</f>
        <v>0</v>
      </c>
      <c r="G7" s="9"/>
    </row>
    <row r="8" spans="1:7" ht="12.75">
      <c r="A8" s="9">
        <v>0</v>
      </c>
      <c r="B8" s="13">
        <v>0</v>
      </c>
      <c r="C8" s="11" t="s">
        <v>129</v>
      </c>
      <c r="D8" s="9">
        <v>0</v>
      </c>
      <c r="E8" s="9">
        <v>0</v>
      </c>
      <c r="F8" s="9">
        <f>D8*2</f>
        <v>0</v>
      </c>
      <c r="G8" s="9"/>
    </row>
    <row r="9" spans="1:7" ht="12.75">
      <c r="A9" s="9">
        <v>0</v>
      </c>
      <c r="B9" s="13">
        <v>0</v>
      </c>
      <c r="C9" s="11" t="s">
        <v>130</v>
      </c>
      <c r="D9" s="9">
        <v>0</v>
      </c>
      <c r="E9" s="9">
        <f>(A9*B9)*3</f>
        <v>0</v>
      </c>
      <c r="F9" s="9">
        <f>D9*3</f>
        <v>0</v>
      </c>
      <c r="G9" s="9"/>
    </row>
    <row r="10" spans="1:7" ht="12.75">
      <c r="A10" s="9">
        <v>0</v>
      </c>
      <c r="B10" s="13">
        <v>0</v>
      </c>
      <c r="C10" s="11" t="s">
        <v>131</v>
      </c>
      <c r="D10" s="9">
        <v>0</v>
      </c>
      <c r="E10" s="9">
        <f>(A10*B10)*4</f>
        <v>0</v>
      </c>
      <c r="F10" s="9">
        <f>D10*4</f>
        <v>0</v>
      </c>
      <c r="G10" s="9"/>
    </row>
    <row r="11" spans="1:7" ht="12.75">
      <c r="A11" s="9">
        <v>0</v>
      </c>
      <c r="B11" s="13">
        <v>0</v>
      </c>
      <c r="C11" s="11" t="s">
        <v>121</v>
      </c>
      <c r="D11" s="9">
        <v>0</v>
      </c>
      <c r="E11" s="9">
        <f>(A11*B11)*5</f>
        <v>0</v>
      </c>
      <c r="F11" s="9">
        <f>(D11*254)/52</f>
        <v>0</v>
      </c>
      <c r="G11" s="9"/>
    </row>
    <row r="12" spans="1:7" ht="12.75">
      <c r="A12" s="9">
        <v>0</v>
      </c>
      <c r="B12" s="13">
        <v>0</v>
      </c>
      <c r="C12" s="11" t="s">
        <v>134</v>
      </c>
      <c r="D12" s="9">
        <v>0</v>
      </c>
      <c r="E12" s="9">
        <f>((A12*B12)*24)/52</f>
        <v>0</v>
      </c>
      <c r="F12" s="9">
        <f>(D12*24)/52</f>
        <v>0</v>
      </c>
      <c r="G12" s="9"/>
    </row>
    <row r="13" spans="1:7" ht="12.75">
      <c r="A13" s="9">
        <v>0</v>
      </c>
      <c r="B13" s="13">
        <v>0</v>
      </c>
      <c r="C13" s="11" t="s">
        <v>136</v>
      </c>
      <c r="D13" s="9">
        <v>0</v>
      </c>
      <c r="E13" s="9">
        <f>((A13*B13)*26)/52</f>
        <v>0</v>
      </c>
      <c r="F13" s="9">
        <f>(D13*26)/52</f>
        <v>0</v>
      </c>
      <c r="G13" s="9"/>
    </row>
    <row r="14" spans="1:7" ht="12.75">
      <c r="A14" s="9">
        <v>0</v>
      </c>
      <c r="B14" s="13">
        <v>0</v>
      </c>
      <c r="C14" s="11" t="s">
        <v>133</v>
      </c>
      <c r="D14" s="9">
        <v>0</v>
      </c>
      <c r="E14" s="9">
        <f>((A14*B14)*12)/52</f>
        <v>0</v>
      </c>
      <c r="F14" s="9">
        <f>(D14*12)/52</f>
        <v>0</v>
      </c>
      <c r="G14" s="9"/>
    </row>
    <row r="15" spans="1:6" ht="12.75">
      <c r="A15" s="9"/>
      <c r="B15" s="10"/>
      <c r="D15" s="9"/>
      <c r="E15" s="9"/>
      <c r="F15" s="9"/>
    </row>
    <row r="16" spans="1:6" ht="12.75">
      <c r="A16" s="9"/>
      <c r="B16" s="10"/>
      <c r="D16" s="9"/>
      <c r="E16" s="9">
        <f>SUM(E7:E14)</f>
        <v>0</v>
      </c>
      <c r="F16" s="9">
        <f>SUM(F7:F14)</f>
        <v>0</v>
      </c>
    </row>
    <row r="17" spans="1:6" ht="12.75">
      <c r="A17" s="9"/>
      <c r="B17" s="10"/>
      <c r="D17" s="9"/>
      <c r="E17" s="9"/>
      <c r="F17" s="9"/>
    </row>
    <row r="18" spans="1:7" ht="14.25">
      <c r="A18" s="9"/>
      <c r="B18" s="10"/>
      <c r="C18" s="2" t="s">
        <v>137</v>
      </c>
      <c r="E18" s="9"/>
      <c r="F18" s="12">
        <f>E16+F16</f>
        <v>0</v>
      </c>
      <c r="G18" s="15"/>
    </row>
    <row r="19" spans="1:6" ht="12.75">
      <c r="A19" s="9"/>
      <c r="B19" s="10"/>
      <c r="D19" s="9"/>
      <c r="E19" s="9"/>
      <c r="F19" s="9"/>
    </row>
    <row r="20" spans="1:6" ht="12.75">
      <c r="A20" s="9"/>
      <c r="B20" s="10"/>
      <c r="D20" s="9"/>
      <c r="E20" s="9"/>
      <c r="F20" s="9"/>
    </row>
    <row r="21" spans="1:6" ht="12.75">
      <c r="A21" s="9"/>
      <c r="B21" s="10"/>
      <c r="D21" s="9"/>
      <c r="E21" s="9"/>
      <c r="F21" s="9"/>
    </row>
    <row r="22" spans="1:6" ht="12.75">
      <c r="A22" s="9"/>
      <c r="B22" s="10"/>
      <c r="D22" s="9"/>
      <c r="E22" s="9"/>
      <c r="F22" s="9"/>
    </row>
    <row r="23" spans="1:6" ht="14.25">
      <c r="A23" s="16" t="s">
        <v>141</v>
      </c>
      <c r="B23" s="10"/>
      <c r="D23" s="9"/>
      <c r="E23" s="9"/>
      <c r="F23" s="9"/>
    </row>
    <row r="24" spans="1:6" ht="14.25">
      <c r="A24" s="16" t="s">
        <v>142</v>
      </c>
      <c r="B24" s="10"/>
      <c r="D24" s="9"/>
      <c r="E24" s="9"/>
      <c r="F24" s="9"/>
    </row>
    <row r="25" spans="1:6" ht="14.25">
      <c r="A25" s="16" t="s">
        <v>143</v>
      </c>
      <c r="B25" s="10"/>
      <c r="D25" s="9"/>
      <c r="E25" s="9"/>
      <c r="F25" s="9"/>
    </row>
    <row r="26" spans="1:6" ht="14.25">
      <c r="A26" s="16" t="s">
        <v>145</v>
      </c>
      <c r="B26" s="10"/>
      <c r="D26" s="9"/>
      <c r="E26" s="9"/>
      <c r="F26" s="9"/>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62.8515625" style="0" customWidth="1"/>
  </cols>
  <sheetData>
    <row r="1" ht="15.75">
      <c r="A1" s="1" t="s">
        <v>51</v>
      </c>
    </row>
    <row r="2" ht="12.75">
      <c r="A2" s="4" t="s">
        <v>152</v>
      </c>
    </row>
    <row r="4" ht="12.75">
      <c r="A4" t="s">
        <v>153</v>
      </c>
    </row>
    <row r="5" ht="12.75">
      <c r="A5" t="s">
        <v>118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9" sqref="A9"/>
    </sheetView>
  </sheetViews>
  <sheetFormatPr defaultColWidth="9.140625" defaultRowHeight="12.75"/>
  <cols>
    <col min="1" max="1" width="73.140625" style="0" customWidth="1"/>
  </cols>
  <sheetData>
    <row r="1" ht="15.75">
      <c r="A1" s="1" t="s">
        <v>52</v>
      </c>
    </row>
    <row r="2" ht="12.75">
      <c r="A2" s="4" t="s">
        <v>156</v>
      </c>
    </row>
    <row r="4" ht="12.75">
      <c r="A4" t="s">
        <v>154</v>
      </c>
    </row>
    <row r="5" ht="12.75">
      <c r="A5" s="8" t="s">
        <v>155</v>
      </c>
    </row>
    <row r="7" ht="12.75">
      <c r="A7" t="s">
        <v>157</v>
      </c>
    </row>
    <row r="8" ht="12.75">
      <c r="A8" s="7" t="s">
        <v>47</v>
      </c>
    </row>
    <row r="10" ht="25.5">
      <c r="A10" s="5" t="s">
        <v>158</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01"/>
  <sheetViews>
    <sheetView zoomScalePageLayoutView="0" workbookViewId="0" topLeftCell="A1">
      <selection activeCell="A2" sqref="A2"/>
    </sheetView>
  </sheetViews>
  <sheetFormatPr defaultColWidth="9.140625" defaultRowHeight="12.75"/>
  <cols>
    <col min="1" max="1" width="82.421875" style="0" customWidth="1"/>
  </cols>
  <sheetData>
    <row r="1" ht="12.75">
      <c r="A1" s="2" t="s">
        <v>151</v>
      </c>
    </row>
    <row r="2" ht="12.75">
      <c r="A2" s="2" t="s">
        <v>116</v>
      </c>
    </row>
    <row r="3" ht="38.25">
      <c r="A3" s="5" t="s">
        <v>117</v>
      </c>
    </row>
    <row r="4" ht="12.75">
      <c r="A4" s="5"/>
    </row>
    <row r="5" ht="12.75">
      <c r="A5" s="6" t="s">
        <v>61</v>
      </c>
    </row>
    <row r="6" ht="12.75">
      <c r="A6" s="6" t="s">
        <v>62</v>
      </c>
    </row>
    <row r="7" ht="12.75">
      <c r="A7" s="6" t="s">
        <v>63</v>
      </c>
    </row>
    <row r="8" ht="12.75">
      <c r="A8" s="6" t="s">
        <v>64</v>
      </c>
    </row>
    <row r="9" ht="12.75">
      <c r="A9" s="6" t="s">
        <v>65</v>
      </c>
    </row>
    <row r="10" ht="12.75">
      <c r="A10" s="6" t="s">
        <v>66</v>
      </c>
    </row>
    <row r="11" ht="12.75">
      <c r="A11" s="6" t="s">
        <v>67</v>
      </c>
    </row>
    <row r="12" ht="12.75">
      <c r="A12" s="6" t="s">
        <v>68</v>
      </c>
    </row>
    <row r="13" ht="12.75">
      <c r="A13" s="6" t="s">
        <v>69</v>
      </c>
    </row>
    <row r="14" ht="12.75">
      <c r="A14" s="6" t="s">
        <v>70</v>
      </c>
    </row>
    <row r="15" ht="12.75">
      <c r="A15" s="6" t="s">
        <v>71</v>
      </c>
    </row>
    <row r="16" ht="12.75">
      <c r="A16" s="6" t="s">
        <v>72</v>
      </c>
    </row>
    <row r="17" ht="12.75">
      <c r="A17" s="6" t="s">
        <v>73</v>
      </c>
    </row>
    <row r="18" ht="12.75">
      <c r="A18" s="6" t="s">
        <v>74</v>
      </c>
    </row>
    <row r="19" ht="12.75">
      <c r="A19" s="6" t="s">
        <v>75</v>
      </c>
    </row>
    <row r="20" ht="12.75">
      <c r="A20" s="6" t="s">
        <v>76</v>
      </c>
    </row>
    <row r="21" ht="12.75">
      <c r="A21" s="6" t="s">
        <v>77</v>
      </c>
    </row>
    <row r="22" ht="12.75">
      <c r="A22" s="6" t="s">
        <v>78</v>
      </c>
    </row>
    <row r="23" ht="12.75">
      <c r="A23" s="6" t="s">
        <v>79</v>
      </c>
    </row>
    <row r="24" ht="12.75">
      <c r="A24" s="6" t="s">
        <v>80</v>
      </c>
    </row>
    <row r="25" ht="12.75">
      <c r="A25" s="6" t="s">
        <v>81</v>
      </c>
    </row>
    <row r="26" ht="12.75">
      <c r="A26" s="6" t="s">
        <v>82</v>
      </c>
    </row>
    <row r="27" ht="12.75">
      <c r="A27" s="6" t="s">
        <v>83</v>
      </c>
    </row>
    <row r="28" ht="12.75">
      <c r="A28" s="6" t="s">
        <v>84</v>
      </c>
    </row>
    <row r="29" ht="12.75">
      <c r="A29" s="6" t="s">
        <v>85</v>
      </c>
    </row>
    <row r="30" ht="12.75">
      <c r="A30" s="6" t="s">
        <v>86</v>
      </c>
    </row>
    <row r="31" ht="12.75">
      <c r="A31" s="6" t="s">
        <v>87</v>
      </c>
    </row>
    <row r="32" ht="12.75">
      <c r="A32" s="6" t="s">
        <v>88</v>
      </c>
    </row>
    <row r="33" ht="12.75">
      <c r="A33" s="6" t="s">
        <v>89</v>
      </c>
    </row>
    <row r="34" ht="12.75">
      <c r="A34" s="6" t="s">
        <v>90</v>
      </c>
    </row>
    <row r="35" ht="12.75">
      <c r="A35" s="6" t="s">
        <v>91</v>
      </c>
    </row>
    <row r="36" ht="12.75">
      <c r="A36" s="6" t="s">
        <v>92</v>
      </c>
    </row>
    <row r="37" ht="12.75">
      <c r="A37" s="6" t="s">
        <v>93</v>
      </c>
    </row>
    <row r="38" ht="12.75">
      <c r="A38" s="6" t="s">
        <v>94</v>
      </c>
    </row>
    <row r="39" ht="12.75">
      <c r="A39" s="6" t="s">
        <v>95</v>
      </c>
    </row>
    <row r="40" ht="12.75">
      <c r="A40" s="6" t="s">
        <v>96</v>
      </c>
    </row>
    <row r="41" ht="12.75">
      <c r="A41" s="6" t="s">
        <v>97</v>
      </c>
    </row>
    <row r="42" ht="12.75">
      <c r="A42" s="6" t="s">
        <v>98</v>
      </c>
    </row>
    <row r="43" ht="12.75">
      <c r="A43" s="6" t="s">
        <v>99</v>
      </c>
    </row>
    <row r="44" ht="12.75">
      <c r="A44" s="6" t="s">
        <v>100</v>
      </c>
    </row>
    <row r="45" ht="12.75">
      <c r="A45" s="6" t="s">
        <v>101</v>
      </c>
    </row>
    <row r="46" ht="12.75">
      <c r="A46" s="6" t="s">
        <v>102</v>
      </c>
    </row>
    <row r="47" ht="12.75">
      <c r="A47" s="6" t="s">
        <v>103</v>
      </c>
    </row>
    <row r="48" ht="12.75">
      <c r="A48" s="6" t="s">
        <v>104</v>
      </c>
    </row>
    <row r="49" ht="12.75">
      <c r="A49" s="6" t="s">
        <v>105</v>
      </c>
    </row>
    <row r="50" ht="12.75">
      <c r="A50" s="6" t="s">
        <v>106</v>
      </c>
    </row>
    <row r="51" ht="12.75">
      <c r="A51" s="6" t="s">
        <v>107</v>
      </c>
    </row>
    <row r="52" ht="12.75">
      <c r="A52" s="6" t="s">
        <v>108</v>
      </c>
    </row>
    <row r="53" ht="12.75">
      <c r="A53" s="6" t="s">
        <v>109</v>
      </c>
    </row>
    <row r="54" ht="12.75">
      <c r="A54" s="6" t="s">
        <v>110</v>
      </c>
    </row>
    <row r="55" ht="12.75">
      <c r="A55" s="6" t="s">
        <v>111</v>
      </c>
    </row>
    <row r="56" ht="12.75">
      <c r="A56" s="6" t="s">
        <v>112</v>
      </c>
    </row>
    <row r="57" ht="12.75">
      <c r="A57" s="6" t="s">
        <v>113</v>
      </c>
    </row>
    <row r="58" ht="12.75">
      <c r="A58" s="6" t="s">
        <v>114</v>
      </c>
    </row>
    <row r="59" ht="12.75">
      <c r="A59" s="6" t="s">
        <v>115</v>
      </c>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87" ht="12.75">
      <c r="A87" t="s">
        <v>53</v>
      </c>
    </row>
    <row r="89" ht="12.75">
      <c r="A89" t="s">
        <v>54</v>
      </c>
    </row>
    <row r="91" ht="12.75">
      <c r="A91" t="s">
        <v>55</v>
      </c>
    </row>
    <row r="93" ht="12.75">
      <c r="A93" t="s">
        <v>56</v>
      </c>
    </row>
    <row r="95" ht="12.75">
      <c r="A95" t="s">
        <v>57</v>
      </c>
    </row>
    <row r="97" ht="12.75">
      <c r="A97" t="s">
        <v>58</v>
      </c>
    </row>
    <row r="99" ht="12.75">
      <c r="A99" t="s">
        <v>59</v>
      </c>
    </row>
    <row r="101" ht="12.75">
      <c r="A101" t="s">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June Walker</dc:creator>
  <cp:keywords/>
  <dc:description/>
  <cp:lastModifiedBy>Rachel Baugh</cp:lastModifiedBy>
  <cp:lastPrinted>2014-04-07T19:32:31Z</cp:lastPrinted>
  <dcterms:created xsi:type="dcterms:W3CDTF">2009-07-17T17:08:18Z</dcterms:created>
  <dcterms:modified xsi:type="dcterms:W3CDTF">2018-02-23T21:01:58Z</dcterms:modified>
  <cp:category/>
  <cp:version/>
  <cp:contentType/>
  <cp:contentStatus/>
</cp:coreProperties>
</file>