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40" windowWidth="24360" windowHeight="13560" tabRatio="642" activeTab="0"/>
  </bookViews>
  <sheets>
    <sheet name="Taxes &amp; Hazard" sheetId="1" r:id="rId1"/>
    <sheet name="Taxes, Hazard, PMI, Flood" sheetId="2" r:id="rId2"/>
  </sheets>
  <definedNames>
    <definedName name="_xlnm.Print_Area" localSheetId="0">'Taxes &amp; Hazard'!$A$1:$L$70</definedName>
    <definedName name="_xlnm.Print_Area" localSheetId="1">'Taxes, Hazard, PMI, Flood'!$A$1:$L$123</definedName>
  </definedNames>
  <calcPr fullCalcOnLoad="1"/>
</workbook>
</file>

<file path=xl/sharedStrings.xml><?xml version="1.0" encoding="utf-8"?>
<sst xmlns="http://schemas.openxmlformats.org/spreadsheetml/2006/main" count="369" uniqueCount="102">
  <si>
    <t>RESULTS:</t>
  </si>
  <si>
    <t>Payment</t>
  </si>
  <si>
    <t>Cushion</t>
  </si>
  <si>
    <t>PMI</t>
  </si>
  <si>
    <t>AGGREGATE ANALYSIS</t>
  </si>
  <si>
    <t>STEP #1  INITIAL TRIAL</t>
  </si>
  <si>
    <t>STEP #2  ADJUSTED TRIAL BALANCE</t>
  </si>
  <si>
    <t>STEP #3  TRIAL BAL WITH CUSHION</t>
  </si>
  <si>
    <t>MONTH</t>
  </si>
  <si>
    <t>BALANCE</t>
  </si>
  <si>
    <t>SINGLE-ITEM ANALYSIS</t>
  </si>
  <si>
    <t xml:space="preserve"> Payment</t>
  </si>
  <si>
    <t>Annual</t>
  </si>
  <si>
    <t>Monthly</t>
  </si>
  <si>
    <t xml:space="preserve"> </t>
  </si>
  <si>
    <t>PAY IN</t>
  </si>
  <si>
    <t>PAY OUT</t>
  </si>
  <si>
    <t>Loan #:</t>
  </si>
  <si>
    <t>Date:</t>
  </si>
  <si>
    <t>Name(s):</t>
  </si>
  <si>
    <t>Total:</t>
  </si>
  <si>
    <t>Select Cushion</t>
  </si>
  <si>
    <t>(0, 1, or 2)</t>
  </si>
  <si>
    <t>800-847-1653</t>
  </si>
  <si>
    <t>Banker’s Compliance Consulting</t>
  </si>
  <si>
    <r>
      <t>INSTRUCTIONS:</t>
    </r>
    <r>
      <rPr>
        <b/>
        <sz val="14"/>
        <color indexed="8"/>
        <rFont val="Arial"/>
        <family val="2"/>
      </rPr>
      <t xml:space="preserve"> </t>
    </r>
  </si>
  <si>
    <t>This Escrow Verification program has been designed by</t>
  </si>
  <si>
    <t>Flood Insurance</t>
  </si>
  <si>
    <t xml:space="preserve">1.  Optionally, you may enter the borrowers name, loan number and date in cells B1-B3. </t>
  </si>
  <si>
    <t>1.  Step #3 of the Aggregate Analysis is the numerical information for the Initial Escrow Disclosure.</t>
  </si>
  <si>
    <t>December</t>
  </si>
  <si>
    <t>October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</si>
  <si>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</si>
  <si>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</si>
  <si>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</si>
  <si>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</si>
  <si>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</si>
  <si>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</si>
  <si>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</si>
  <si>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</si>
  <si>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</si>
  <si>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</si>
  <si>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Month Due</t>
  </si>
  <si>
    <t>n/a</t>
  </si>
  <si>
    <t>all months</t>
  </si>
  <si>
    <t>Payouts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</si>
  <si>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</si>
  <si>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</si>
  <si>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</si>
  <si>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</si>
  <si>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</si>
  <si>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</si>
  <si>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</si>
  <si>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</si>
  <si>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</si>
  <si>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</si>
  <si>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</si>
  <si>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</si>
  <si>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Hazard</t>
  </si>
  <si>
    <t>County</t>
  </si>
  <si>
    <t>Wind</t>
  </si>
  <si>
    <t>Flood</t>
  </si>
  <si>
    <t>Total</t>
  </si>
  <si>
    <t>City</t>
  </si>
  <si>
    <t>1st Half County Taxes:</t>
  </si>
  <si>
    <t>2nd Half County Taxes:</t>
  </si>
  <si>
    <t>2.  Enter the first payment month in cell B4.</t>
  </si>
  <si>
    <t>3.  Enter annual payments in cells C15-C17.</t>
  </si>
  <si>
    <t>4.  Enter the number of months of the cushions in E15-E17 if different than 2.</t>
  </si>
  <si>
    <t>5.  Using the drop down, enter a month for each distribution in K15-K17.</t>
  </si>
  <si>
    <t>Homeowner's Insurance:</t>
  </si>
  <si>
    <t>Homeowner's Insurance</t>
  </si>
  <si>
    <t>Mortgage Insurance:</t>
  </si>
  <si>
    <t>Flood Insurance:</t>
  </si>
  <si>
    <t>City Taxes:</t>
  </si>
  <si>
    <t>County Taxes</t>
  </si>
  <si>
    <t>Homeowner's insurance</t>
  </si>
  <si>
    <t>Property Taxes</t>
  </si>
  <si>
    <t>Aggregate Adjustment</t>
  </si>
  <si>
    <t>Mortgage Insurance</t>
  </si>
  <si>
    <t>City Property Taxes</t>
  </si>
  <si>
    <t>1st Loan Pymt:</t>
  </si>
  <si>
    <t>(Only Fill in the areas that are Yellow)</t>
  </si>
  <si>
    <t>Version 3.0</t>
  </si>
  <si>
    <t>CLOSING DISCLOSURE</t>
  </si>
  <si>
    <t>G.</t>
  </si>
  <si>
    <t>Initial Escrow Payment at Closing</t>
  </si>
  <si>
    <t>01</t>
  </si>
  <si>
    <t>02</t>
  </si>
  <si>
    <t>03</t>
  </si>
  <si>
    <t>04</t>
  </si>
  <si>
    <t>08</t>
  </si>
  <si>
    <t>05</t>
  </si>
  <si>
    <t>per month for</t>
  </si>
  <si>
    <t>mo.</t>
  </si>
  <si>
    <t>3.  Enter annual payments in cells C18-C23.</t>
  </si>
  <si>
    <t>4.  Enter the number of months of the cushions in E18-E23 if different than 2.</t>
  </si>
  <si>
    <t>5.  Using the drop down, enter a month for each distribution in K18-K23.</t>
  </si>
  <si>
    <r>
      <t xml:space="preserve"> Instructions begin in cell A-1</t>
    </r>
    <r>
      <rPr>
        <sz val="12"/>
        <rFont val="Arial"/>
        <family val="0"/>
      </rPr>
      <t>25</t>
    </r>
    <r>
      <rPr>
        <sz val="12"/>
        <rFont val="Arial"/>
        <family val="0"/>
      </rPr>
      <t>.</t>
    </r>
  </si>
  <si>
    <r>
      <t xml:space="preserve"> Instructions begin in cell A-72</t>
    </r>
    <r>
      <rPr>
        <sz val="12"/>
        <rFont val="Arial"/>
        <family val="0"/>
      </rPr>
      <t>.</t>
    </r>
  </si>
  <si>
    <t>2.  The Closing Disclosure information is printed in cells C6 through K10.</t>
  </si>
  <si>
    <t>2.  The Closing Disclosure information is printed in cells C6 through K13.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</si>
</sst>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"/>
    <numFmt numFmtId="166" formatCode="&quot;$&quot;#,##0.00"/>
    <numFmt numFmtId="167" formatCode="00000"/>
    <numFmt numFmtId="168" formatCode="mmm"/>
    <numFmt numFmtId="169" formatCode="&quot;$&quot;#,##0.000_);\(&quot;$&quot;#,##0.000\)"/>
    <numFmt numFmtId="170" formatCode="&quot;$&quot;#,##0.0000_);\(&quot;$&quot;#,##0.0000\)"/>
    <numFmt numFmtId="171" formatCode="[$-409]dddd\,\ mmmm\ dd\,\ yyyy"/>
    <numFmt numFmtId="172" formatCode="[$-409]mmmm\-yy;@"/>
    <numFmt numFmtId="173" formatCode="[$-409]mmm\-yy;@"/>
    <numFmt numFmtId="174" formatCode="[$-409]dddd\,\ mmmm\ d\,\ yy"/>
    <numFmt numFmtId="175" formatCode="m/d/yyyy;@"/>
    <numFmt numFmtId="176" formatCode="0\1"/>
  </numFmts>
  <fonts count="55">
    <font>
      <sz val="12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2"/>
      <name val="Arial"/>
      <family val="0"/>
    </font>
    <font>
      <b/>
      <i/>
      <u val="single"/>
      <sz val="12"/>
      <name val="Arial"/>
      <family val="0"/>
    </font>
    <font>
      <i/>
      <sz val="12"/>
      <name val="Arial"/>
      <family val="0"/>
    </font>
    <font>
      <b/>
      <i/>
      <u val="single"/>
      <sz val="14"/>
      <name val="Arial"/>
      <family val="0"/>
    </font>
    <font>
      <sz val="12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u val="single"/>
      <sz val="9.25"/>
      <color indexed="12"/>
      <name val="Arial"/>
      <family val="0"/>
    </font>
    <font>
      <u val="single"/>
      <sz val="9.25"/>
      <color indexed="36"/>
      <name val="Arial"/>
      <family val="0"/>
    </font>
    <font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33" borderId="7" applyNumberFormat="0" applyFont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3">
    <xf numFmtId="0" fontId="0" fillId="2" borderId="0" xfId="0" applyNumberFormat="1" applyAlignment="1">
      <alignment/>
    </xf>
    <xf numFmtId="7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7" fontId="0" fillId="34" borderId="10" xfId="0" applyNumberFormat="1" applyFill="1" applyBorder="1" applyAlignment="1">
      <alignment horizontal="center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34" borderId="12" xfId="0" applyNumberFormat="1" applyFill="1" applyBorder="1" applyAlignment="1">
      <alignment horizontal="center"/>
    </xf>
    <xf numFmtId="0" fontId="6" fillId="2" borderId="0" xfId="0" applyNumberFormat="1" applyFont="1" applyAlignment="1">
      <alignment/>
    </xf>
    <xf numFmtId="0" fontId="0" fillId="2" borderId="13" xfId="0" applyNumberFormat="1" applyBorder="1" applyAlignment="1">
      <alignment horizontal="centerContinuous"/>
    </xf>
    <xf numFmtId="0" fontId="0" fillId="2" borderId="0" xfId="0" applyNumberFormat="1" applyAlignment="1">
      <alignment horizontal="centerContinuous"/>
    </xf>
    <xf numFmtId="0" fontId="0" fillId="2" borderId="0" xfId="0" applyNumberFormat="1" applyAlignment="1">
      <alignment horizontal="left"/>
    </xf>
    <xf numFmtId="0" fontId="4" fillId="2" borderId="0" xfId="0" applyNumberFormat="1" applyFont="1" applyAlignment="1">
      <alignment horizontal="left"/>
    </xf>
    <xf numFmtId="0" fontId="0" fillId="2" borderId="0" xfId="0" applyNumberFormat="1" applyAlignment="1">
      <alignment horizontal="right"/>
    </xf>
    <xf numFmtId="7" fontId="9" fillId="2" borderId="14" xfId="0" applyNumberFormat="1" applyFont="1" applyFill="1" applyBorder="1" applyAlignment="1" applyProtection="1">
      <alignment/>
      <protection/>
    </xf>
    <xf numFmtId="0" fontId="11" fillId="2" borderId="0" xfId="0" applyNumberFormat="1" applyFont="1" applyAlignment="1">
      <alignment/>
    </xf>
    <xf numFmtId="7" fontId="9" fillId="2" borderId="14" xfId="0" applyNumberFormat="1" applyFont="1" applyBorder="1" applyAlignment="1">
      <alignment shrinkToFit="1"/>
    </xf>
    <xf numFmtId="0" fontId="9" fillId="2" borderId="14" xfId="0" applyNumberFormat="1" applyFont="1" applyBorder="1" applyAlignment="1">
      <alignment shrinkToFit="1"/>
    </xf>
    <xf numFmtId="7" fontId="9" fillId="2" borderId="15" xfId="0" applyNumberFormat="1" applyFont="1" applyBorder="1" applyAlignment="1">
      <alignment shrinkToFit="1"/>
    </xf>
    <xf numFmtId="0" fontId="0" fillId="2" borderId="0" xfId="0" applyNumberFormat="1" applyAlignment="1">
      <alignment shrinkToFit="1"/>
    </xf>
    <xf numFmtId="7" fontId="9" fillId="2" borderId="16" xfId="0" applyNumberFormat="1" applyFont="1" applyBorder="1" applyAlignment="1">
      <alignment shrinkToFit="1"/>
    </xf>
    <xf numFmtId="0" fontId="9" fillId="2" borderId="0" xfId="0" applyNumberFormat="1" applyFont="1" applyAlignment="1">
      <alignment shrinkToFit="1"/>
    </xf>
    <xf numFmtId="0" fontId="9" fillId="2" borderId="16" xfId="0" applyNumberFormat="1" applyFont="1" applyBorder="1" applyAlignment="1">
      <alignment shrinkToFit="1"/>
    </xf>
    <xf numFmtId="7" fontId="9" fillId="2" borderId="14" xfId="0" applyNumberFormat="1" applyFont="1" applyFill="1" applyBorder="1" applyAlignment="1" applyProtection="1">
      <alignment shrinkToFit="1"/>
      <protection/>
    </xf>
    <xf numFmtId="0" fontId="9" fillId="2" borderId="15" xfId="0" applyNumberFormat="1" applyFont="1" applyBorder="1" applyAlignment="1">
      <alignment shrinkToFit="1"/>
    </xf>
    <xf numFmtId="0" fontId="0" fillId="35" borderId="15" xfId="0" applyNumberFormat="1" applyFill="1" applyBorder="1" applyAlignment="1" applyProtection="1">
      <alignment/>
      <protection/>
    </xf>
    <xf numFmtId="0" fontId="9" fillId="2" borderId="15" xfId="0" applyNumberFormat="1" applyFont="1" applyBorder="1" applyAlignment="1" applyProtection="1">
      <alignment/>
      <protection/>
    </xf>
    <xf numFmtId="7" fontId="9" fillId="2" borderId="14" xfId="0" applyNumberFormat="1" applyFont="1" applyBorder="1" applyAlignment="1" applyProtection="1">
      <alignment/>
      <protection/>
    </xf>
    <xf numFmtId="0" fontId="0" fillId="2" borderId="17" xfId="0" applyNumberFormat="1" applyBorder="1" applyAlignment="1">
      <alignment/>
    </xf>
    <xf numFmtId="7" fontId="7" fillId="2" borderId="17" xfId="0" applyNumberFormat="1" applyFont="1" applyBorder="1" applyAlignment="1">
      <alignment horizontal="right"/>
    </xf>
    <xf numFmtId="7" fontId="9" fillId="0" borderId="14" xfId="0" applyNumberFormat="1" applyFont="1" applyFill="1" applyBorder="1" applyAlignment="1">
      <alignment shrinkToFit="1"/>
    </xf>
    <xf numFmtId="0" fontId="12" fillId="2" borderId="0" xfId="0" applyNumberFormat="1" applyFont="1" applyAlignment="1">
      <alignment horizontal="left"/>
    </xf>
    <xf numFmtId="0" fontId="0" fillId="2" borderId="0" xfId="0" applyNumberFormat="1" applyBorder="1" applyAlignment="1">
      <alignment horizontal="right"/>
    </xf>
    <xf numFmtId="7" fontId="7" fillId="2" borderId="17" xfId="0" applyNumberFormat="1" applyFont="1" applyBorder="1" applyAlignment="1">
      <alignment horizontal="right" shrinkToFit="1"/>
    </xf>
    <xf numFmtId="0" fontId="11" fillId="0" borderId="0" xfId="0" applyNumberFormat="1" applyFont="1" applyFill="1" applyAlignment="1">
      <alignment/>
    </xf>
    <xf numFmtId="0" fontId="14" fillId="36" borderId="0" xfId="0" applyNumberFormat="1" applyFont="1" applyFill="1" applyAlignment="1">
      <alignment horizontal="left"/>
    </xf>
    <xf numFmtId="0" fontId="0" fillId="2" borderId="0" xfId="0" applyNumberFormat="1" applyAlignment="1">
      <alignment horizontal="center"/>
    </xf>
    <xf numFmtId="0" fontId="0" fillId="0" borderId="15" xfId="0" applyNumberFormat="1" applyFill="1" applyBorder="1" applyAlignment="1" applyProtection="1">
      <alignment shrinkToFit="1"/>
      <protection/>
    </xf>
    <xf numFmtId="168" fontId="0" fillId="37" borderId="18" xfId="0" applyNumberFormat="1" applyFill="1" applyBorder="1" applyAlignment="1" applyProtection="1">
      <alignment horizontal="center"/>
      <protection/>
    </xf>
    <xf numFmtId="168" fontId="0" fillId="37" borderId="19" xfId="0" applyNumberFormat="1" applyFill="1" applyBorder="1" applyAlignment="1" applyProtection="1">
      <alignment horizontal="center"/>
      <protection/>
    </xf>
    <xf numFmtId="168" fontId="0" fillId="37" borderId="20" xfId="0" applyNumberFormat="1" applyFill="1" applyBorder="1" applyAlignment="1" applyProtection="1">
      <alignment horizontal="center"/>
      <protection/>
    </xf>
    <xf numFmtId="168" fontId="0" fillId="37" borderId="21" xfId="0" applyNumberFormat="1" applyFill="1" applyBorder="1" applyAlignment="1" applyProtection="1">
      <alignment horizontal="center"/>
      <protection/>
    </xf>
    <xf numFmtId="168" fontId="0" fillId="37" borderId="22" xfId="0" applyNumberFormat="1" applyFill="1" applyBorder="1" applyAlignment="1" applyProtection="1">
      <alignment horizontal="center"/>
      <protection/>
    </xf>
    <xf numFmtId="168" fontId="0" fillId="37" borderId="23" xfId="0" applyNumberFormat="1" applyFill="1" applyBorder="1" applyAlignment="1" applyProtection="1">
      <alignment horizontal="center"/>
      <protection/>
    </xf>
    <xf numFmtId="0" fontId="4" fillId="2" borderId="0" xfId="0" applyNumberFormat="1" applyFont="1" applyAlignment="1">
      <alignment/>
    </xf>
    <xf numFmtId="4" fontId="0" fillId="2" borderId="0" xfId="0" applyNumberFormat="1" applyAlignment="1">
      <alignment/>
    </xf>
    <xf numFmtId="168" fontId="0" fillId="37" borderId="0" xfId="0" applyNumberFormat="1" applyFill="1" applyBorder="1" applyAlignment="1" applyProtection="1">
      <alignment horizontal="center"/>
      <protection/>
    </xf>
    <xf numFmtId="168" fontId="0" fillId="38" borderId="0" xfId="0" applyNumberFormat="1" applyFill="1" applyBorder="1" applyAlignment="1" applyProtection="1">
      <alignment horizontal="center"/>
      <protection/>
    </xf>
    <xf numFmtId="0" fontId="0" fillId="38" borderId="0" xfId="0" applyNumberFormat="1" applyFill="1" applyAlignment="1">
      <alignment horizontal="center"/>
    </xf>
    <xf numFmtId="7" fontId="9" fillId="2" borderId="0" xfId="0" applyNumberFormat="1" applyFont="1" applyBorder="1" applyAlignment="1">
      <alignment shrinkToFit="1"/>
    </xf>
    <xf numFmtId="0" fontId="9" fillId="2" borderId="16" xfId="0" applyNumberFormat="1" applyFont="1" applyBorder="1" applyAlignment="1" applyProtection="1">
      <alignment shrinkToFit="1"/>
      <protection/>
    </xf>
    <xf numFmtId="7" fontId="9" fillId="2" borderId="16" xfId="0" applyNumberFormat="1" applyFont="1" applyBorder="1" applyAlignment="1" applyProtection="1">
      <alignment shrinkToFit="1"/>
      <protection/>
    </xf>
    <xf numFmtId="7" fontId="0" fillId="2" borderId="0" xfId="0" applyNumberFormat="1" applyBorder="1" applyAlignment="1">
      <alignment/>
    </xf>
    <xf numFmtId="7" fontId="9" fillId="0" borderId="14" xfId="0" applyNumberFormat="1" applyFont="1" applyFill="1" applyBorder="1" applyAlignment="1" applyProtection="1">
      <alignment shrinkToFit="1"/>
      <protection locked="0"/>
    </xf>
    <xf numFmtId="166" fontId="9" fillId="0" borderId="14" xfId="0" applyNumberFormat="1" applyFont="1" applyFill="1" applyBorder="1" applyAlignment="1" applyProtection="1">
      <alignment shrinkToFit="1"/>
      <protection locked="0"/>
    </xf>
    <xf numFmtId="7" fontId="9" fillId="2" borderId="0" xfId="0" applyNumberFormat="1" applyFont="1" applyBorder="1" applyAlignment="1" applyProtection="1">
      <alignment shrinkToFit="1"/>
      <protection/>
    </xf>
    <xf numFmtId="166" fontId="9" fillId="0" borderId="0" xfId="0" applyNumberFormat="1" applyFont="1" applyFill="1" applyBorder="1" applyAlignment="1" applyProtection="1">
      <alignment shrinkToFit="1"/>
      <protection locked="0"/>
    </xf>
    <xf numFmtId="7" fontId="9" fillId="0" borderId="0" xfId="0" applyNumberFormat="1" applyFont="1" applyFill="1" applyBorder="1" applyAlignment="1" applyProtection="1">
      <alignment shrinkToFit="1"/>
      <protection locked="0"/>
    </xf>
    <xf numFmtId="0" fontId="9" fillId="2" borderId="24" xfId="0" applyNumberFormat="1" applyFont="1" applyBorder="1" applyAlignment="1">
      <alignment shrinkToFit="1"/>
    </xf>
    <xf numFmtId="7" fontId="9" fillId="2" borderId="25" xfId="0" applyNumberFormat="1" applyFont="1" applyBorder="1" applyAlignment="1" applyProtection="1">
      <alignment shrinkToFit="1"/>
      <protection/>
    </xf>
    <xf numFmtId="0" fontId="20" fillId="2" borderId="13" xfId="0" applyNumberFormat="1" applyFont="1" applyBorder="1" applyAlignment="1">
      <alignment horizontal="centerContinuous"/>
    </xf>
    <xf numFmtId="7" fontId="9" fillId="2" borderId="24" xfId="0" applyNumberFormat="1" applyFont="1" applyBorder="1" applyAlignment="1">
      <alignment shrinkToFit="1"/>
    </xf>
    <xf numFmtId="7" fontId="9" fillId="2" borderId="25" xfId="0" applyNumberFormat="1" applyFont="1" applyBorder="1" applyAlignment="1">
      <alignment shrinkToFit="1"/>
    </xf>
    <xf numFmtId="7" fontId="9" fillId="2" borderId="26" xfId="0" applyNumberFormat="1" applyFont="1" applyBorder="1" applyAlignment="1">
      <alignment shrinkToFit="1"/>
    </xf>
    <xf numFmtId="0" fontId="0" fillId="38" borderId="25" xfId="0" applyNumberFormat="1" applyFill="1" applyBorder="1" applyAlignment="1" applyProtection="1">
      <alignment/>
      <protection locked="0"/>
    </xf>
    <xf numFmtId="0" fontId="20" fillId="2" borderId="13" xfId="0" applyNumberFormat="1" applyFont="1" applyBorder="1" applyAlignment="1">
      <alignment horizontal="centerContinuous"/>
    </xf>
    <xf numFmtId="0" fontId="0" fillId="34" borderId="24" xfId="0" applyNumberFormat="1" applyFill="1" applyBorder="1" applyAlignment="1">
      <alignment horizontal="center"/>
    </xf>
    <xf numFmtId="0" fontId="9" fillId="2" borderId="25" xfId="0" applyNumberFormat="1" applyFont="1" applyBorder="1" applyAlignment="1">
      <alignment shrinkToFit="1"/>
    </xf>
    <xf numFmtId="0" fontId="8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7" fontId="0" fillId="2" borderId="0" xfId="0" applyNumberFormat="1" applyFont="1" applyAlignment="1">
      <alignment/>
    </xf>
    <xf numFmtId="7" fontId="9" fillId="2" borderId="27" xfId="0" applyNumberFormat="1" applyFont="1" applyBorder="1" applyAlignment="1">
      <alignment shrinkToFit="1"/>
    </xf>
    <xf numFmtId="0" fontId="0" fillId="2" borderId="0" xfId="0" applyNumberFormat="1" applyAlignment="1">
      <alignment horizontal="centerContinuous" shrinkToFit="1"/>
    </xf>
    <xf numFmtId="0" fontId="20" fillId="2" borderId="13" xfId="0" applyNumberFormat="1" applyFont="1" applyBorder="1" applyAlignment="1">
      <alignment horizontal="centerContinuous" shrinkToFit="1"/>
    </xf>
    <xf numFmtId="0" fontId="20" fillId="2" borderId="13" xfId="0" applyNumberFormat="1" applyFont="1" applyBorder="1" applyAlignment="1">
      <alignment horizontal="centerContinuous" shrinkToFit="1"/>
    </xf>
    <xf numFmtId="7" fontId="0" fillId="39" borderId="28" xfId="0" applyNumberFormat="1" applyFont="1" applyFill="1" applyBorder="1" applyAlignment="1">
      <alignment horizontal="right"/>
    </xf>
    <xf numFmtId="0" fontId="0" fillId="39" borderId="28" xfId="0" applyNumberFormat="1" applyFont="1" applyFill="1" applyBorder="1" applyAlignment="1">
      <alignment/>
    </xf>
    <xf numFmtId="0" fontId="0" fillId="39" borderId="28" xfId="0" applyNumberFormat="1" applyFont="1" applyFill="1" applyBorder="1" applyAlignment="1">
      <alignment horizontal="center"/>
    </xf>
    <xf numFmtId="0" fontId="0" fillId="39" borderId="28" xfId="0" applyNumberFormat="1" applyFont="1" applyFill="1" applyBorder="1" applyAlignment="1">
      <alignment horizontal="right"/>
    </xf>
    <xf numFmtId="166" fontId="0" fillId="2" borderId="25" xfId="0" applyNumberFormat="1" applyBorder="1" applyAlignment="1">
      <alignment/>
    </xf>
    <xf numFmtId="0" fontId="0" fillId="39" borderId="28" xfId="0" applyNumberFormat="1" applyFont="1" applyFill="1" applyBorder="1" applyAlignment="1">
      <alignment horizontal="left"/>
    </xf>
    <xf numFmtId="166" fontId="0" fillId="39" borderId="28" xfId="0" applyNumberFormat="1" applyFont="1" applyFill="1" applyBorder="1" applyAlignment="1">
      <alignment horizontal="center" shrinkToFit="1"/>
    </xf>
    <xf numFmtId="0" fontId="0" fillId="39" borderId="28" xfId="0" applyNumberFormat="1" applyFont="1" applyFill="1" applyBorder="1" applyAlignment="1">
      <alignment/>
    </xf>
    <xf numFmtId="0" fontId="4" fillId="40" borderId="29" xfId="0" applyNumberFormat="1" applyFont="1" applyFill="1" applyBorder="1" applyAlignment="1">
      <alignment/>
    </xf>
    <xf numFmtId="0" fontId="4" fillId="40" borderId="29" xfId="0" applyNumberFormat="1" applyFont="1" applyFill="1" applyBorder="1" applyAlignment="1">
      <alignment horizontal="left"/>
    </xf>
    <xf numFmtId="1" fontId="0" fillId="40" borderId="29" xfId="0" applyNumberFormat="1" applyFill="1" applyBorder="1" applyAlignment="1">
      <alignment horizontal="center" shrinkToFit="1"/>
    </xf>
    <xf numFmtId="8" fontId="0" fillId="40" borderId="29" xfId="0" applyNumberFormat="1" applyFill="1" applyBorder="1" applyAlignment="1">
      <alignment horizontal="center" shrinkToFit="1"/>
    </xf>
    <xf numFmtId="0" fontId="0" fillId="40" borderId="29" xfId="0" applyNumberFormat="1" applyFill="1" applyBorder="1" applyAlignment="1">
      <alignment horizontal="center" shrinkToFit="1"/>
    </xf>
    <xf numFmtId="8" fontId="0" fillId="40" borderId="29" xfId="0" applyNumberFormat="1" applyFill="1" applyBorder="1" applyAlignment="1">
      <alignment horizontal="right" shrinkToFit="1"/>
    </xf>
    <xf numFmtId="0" fontId="0" fillId="41" borderId="0" xfId="0" applyNumberFormat="1" applyFill="1" applyAlignment="1">
      <alignment/>
    </xf>
    <xf numFmtId="0" fontId="13" fillId="41" borderId="0" xfId="0" applyNumberFormat="1" applyFont="1" applyFill="1" applyAlignment="1">
      <alignment horizontal="left"/>
    </xf>
    <xf numFmtId="0" fontId="10" fillId="40" borderId="0" xfId="0" applyNumberFormat="1" applyFont="1" applyFill="1" applyAlignment="1">
      <alignment horizontal="left"/>
    </xf>
    <xf numFmtId="14" fontId="9" fillId="2" borderId="0" xfId="0" applyNumberFormat="1" applyFont="1" applyAlignment="1">
      <alignment vertical="top"/>
    </xf>
    <xf numFmtId="49" fontId="0" fillId="39" borderId="30" xfId="0" applyNumberFormat="1" applyFont="1" applyFill="1" applyBorder="1" applyAlignment="1">
      <alignment horizontal="left"/>
    </xf>
    <xf numFmtId="166" fontId="0" fillId="39" borderId="25" xfId="0" applyNumberFormat="1" applyFill="1" applyBorder="1" applyAlignment="1">
      <alignment/>
    </xf>
    <xf numFmtId="49" fontId="4" fillId="42" borderId="30" xfId="0" applyNumberFormat="1" applyFont="1" applyFill="1" applyBorder="1" applyAlignment="1">
      <alignment horizontal="left"/>
    </xf>
    <xf numFmtId="7" fontId="4" fillId="42" borderId="28" xfId="0" applyNumberFormat="1" applyFont="1" applyFill="1" applyBorder="1" applyAlignment="1">
      <alignment horizontal="left"/>
    </xf>
    <xf numFmtId="7" fontId="4" fillId="42" borderId="28" xfId="0" applyNumberFormat="1" applyFont="1" applyFill="1" applyBorder="1" applyAlignment="1">
      <alignment horizontal="center"/>
    </xf>
    <xf numFmtId="7" fontId="4" fillId="42" borderId="28" xfId="0" applyNumberFormat="1" applyFont="1" applyFill="1" applyBorder="1" applyAlignment="1">
      <alignment horizontal="right"/>
    </xf>
    <xf numFmtId="0" fontId="0" fillId="39" borderId="28" xfId="0" applyNumberFormat="1" applyFont="1" applyFill="1" applyBorder="1" applyAlignment="1">
      <alignment horizontal="right"/>
    </xf>
    <xf numFmtId="3" fontId="0" fillId="39" borderId="28" xfId="0" applyNumberFormat="1" applyFont="1" applyFill="1" applyBorder="1" applyAlignment="1">
      <alignment horizontal="center"/>
    </xf>
    <xf numFmtId="0" fontId="0" fillId="39" borderId="28" xfId="0" applyNumberFormat="1" applyFont="1" applyFill="1" applyBorder="1" applyAlignment="1">
      <alignment/>
    </xf>
    <xf numFmtId="3" fontId="0" fillId="39" borderId="28" xfId="0" applyNumberFormat="1" applyFont="1" applyFill="1" applyBorder="1" applyAlignment="1">
      <alignment horizontal="center" shrinkToFit="1"/>
    </xf>
    <xf numFmtId="7" fontId="0" fillId="39" borderId="28" xfId="0" applyNumberFormat="1" applyFont="1" applyFill="1" applyBorder="1" applyAlignment="1">
      <alignment horizontal="right" shrinkToFit="1"/>
    </xf>
    <xf numFmtId="0" fontId="0" fillId="2" borderId="0" xfId="0" applyNumberFormat="1" applyFont="1" applyAlignment="1">
      <alignment horizontal="right"/>
    </xf>
    <xf numFmtId="0" fontId="0" fillId="2" borderId="13" xfId="0" applyNumberFormat="1" applyBorder="1" applyAlignment="1">
      <alignment horizontal="center"/>
    </xf>
    <xf numFmtId="7" fontId="0" fillId="2" borderId="29" xfId="0" applyNumberFormat="1" applyFont="1" applyBorder="1" applyAlignment="1">
      <alignment horizontal="center" shrinkToFit="1"/>
    </xf>
    <xf numFmtId="7" fontId="0" fillId="38" borderId="30" xfId="0" applyNumberFormat="1" applyFont="1" applyFill="1" applyBorder="1" applyAlignment="1" applyProtection="1">
      <alignment horizontal="center" shrinkToFit="1"/>
      <protection locked="0"/>
    </xf>
    <xf numFmtId="7" fontId="0" fillId="38" borderId="31" xfId="0" applyNumberFormat="1" applyFont="1" applyFill="1" applyBorder="1" applyAlignment="1" applyProtection="1">
      <alignment horizontal="center" shrinkToFit="1"/>
      <protection locked="0"/>
    </xf>
    <xf numFmtId="37" fontId="0" fillId="38" borderId="30" xfId="0" applyNumberFormat="1" applyFill="1" applyBorder="1" applyAlignment="1" applyProtection="1">
      <alignment horizontal="center" shrinkToFit="1"/>
      <protection/>
    </xf>
    <xf numFmtId="37" fontId="0" fillId="38" borderId="31" xfId="0" applyNumberFormat="1" applyFill="1" applyBorder="1" applyAlignment="1" applyProtection="1">
      <alignment horizontal="center" shrinkToFit="1"/>
      <protection/>
    </xf>
    <xf numFmtId="7" fontId="0" fillId="2" borderId="30" xfId="0" applyNumberFormat="1" applyBorder="1" applyAlignment="1" applyProtection="1">
      <alignment horizontal="center" shrinkToFit="1"/>
      <protection/>
    </xf>
    <xf numFmtId="7" fontId="0" fillId="2" borderId="31" xfId="0" applyNumberFormat="1" applyBorder="1" applyAlignment="1" applyProtection="1">
      <alignment horizontal="center" shrinkToFit="1"/>
      <protection/>
    </xf>
    <xf numFmtId="7" fontId="0" fillId="0" borderId="30" xfId="0" applyNumberFormat="1" applyFill="1" applyBorder="1" applyAlignment="1" applyProtection="1">
      <alignment horizontal="center" shrinkToFit="1"/>
      <protection/>
    </xf>
    <xf numFmtId="7" fontId="0" fillId="0" borderId="31" xfId="0" applyNumberFormat="1" applyFill="1" applyBorder="1" applyAlignment="1" applyProtection="1">
      <alignment horizontal="center" shrinkToFit="1"/>
      <protection/>
    </xf>
    <xf numFmtId="0" fontId="4" fillId="2" borderId="32" xfId="0" applyNumberFormat="1" applyFont="1" applyBorder="1" applyAlignment="1">
      <alignment horizontal="center"/>
    </xf>
    <xf numFmtId="0" fontId="4" fillId="2" borderId="0" xfId="0" applyNumberFormat="1" applyFont="1" applyAlignment="1">
      <alignment horizontal="center"/>
    </xf>
    <xf numFmtId="0" fontId="4" fillId="38" borderId="30" xfId="0" applyNumberFormat="1" applyFont="1" applyFill="1" applyBorder="1" applyAlignment="1" applyProtection="1">
      <alignment horizontal="center"/>
      <protection locked="0"/>
    </xf>
    <xf numFmtId="0" fontId="4" fillId="38" borderId="28" xfId="0" applyNumberFormat="1" applyFont="1" applyFill="1" applyBorder="1" applyAlignment="1" applyProtection="1">
      <alignment horizontal="center"/>
      <protection locked="0"/>
    </xf>
    <xf numFmtId="0" fontId="4" fillId="38" borderId="31" xfId="0" applyNumberFormat="1" applyFont="1" applyFill="1" applyBorder="1" applyAlignment="1" applyProtection="1">
      <alignment horizontal="center"/>
      <protection locked="0"/>
    </xf>
    <xf numFmtId="0" fontId="0" fillId="43" borderId="33" xfId="0" applyNumberFormat="1" applyFont="1" applyFill="1" applyBorder="1" applyAlignment="1">
      <alignment horizontal="center"/>
    </xf>
    <xf numFmtId="0" fontId="0" fillId="43" borderId="17" xfId="0" applyNumberFormat="1" applyFill="1" applyBorder="1" applyAlignment="1">
      <alignment horizontal="center"/>
    </xf>
    <xf numFmtId="0" fontId="0" fillId="43" borderId="34" xfId="0" applyNumberFormat="1" applyFill="1" applyBorder="1" applyAlignment="1">
      <alignment horizontal="center"/>
    </xf>
    <xf numFmtId="7" fontId="13" fillId="40" borderId="35" xfId="0" applyNumberFormat="1" applyFont="1" applyFill="1" applyBorder="1" applyAlignment="1">
      <alignment horizontal="center"/>
    </xf>
    <xf numFmtId="0" fontId="0" fillId="40" borderId="36" xfId="0" applyNumberFormat="1" applyFill="1" applyBorder="1" applyAlignment="1">
      <alignment/>
    </xf>
    <xf numFmtId="0" fontId="0" fillId="40" borderId="37" xfId="0" applyNumberFormat="1" applyFill="1" applyBorder="1" applyAlignment="1">
      <alignment/>
    </xf>
    <xf numFmtId="166" fontId="4" fillId="42" borderId="30" xfId="0" applyNumberFormat="1" applyFont="1" applyFill="1" applyBorder="1" applyAlignment="1">
      <alignment horizontal="center"/>
    </xf>
    <xf numFmtId="166" fontId="4" fillId="42" borderId="31" xfId="0" applyNumberFormat="1" applyFont="1" applyFill="1" applyBorder="1" applyAlignment="1">
      <alignment horizontal="center"/>
    </xf>
    <xf numFmtId="0" fontId="4" fillId="2" borderId="0" xfId="0" applyNumberFormat="1" applyFont="1" applyAlignment="1">
      <alignment horizontal="center"/>
    </xf>
    <xf numFmtId="49" fontId="1" fillId="38" borderId="30" xfId="0" applyNumberFormat="1" applyFont="1" applyFill="1" applyBorder="1" applyAlignment="1" applyProtection="1">
      <alignment horizontal="left" shrinkToFit="1"/>
      <protection locked="0"/>
    </xf>
    <xf numFmtId="49" fontId="1" fillId="38" borderId="28" xfId="0" applyNumberFormat="1" applyFont="1" applyFill="1" applyBorder="1" applyAlignment="1" applyProtection="1">
      <alignment horizontal="left" shrinkToFit="1"/>
      <protection locked="0"/>
    </xf>
    <xf numFmtId="49" fontId="1" fillId="38" borderId="31" xfId="0" applyNumberFormat="1" applyFont="1" applyFill="1" applyBorder="1" applyAlignment="1" applyProtection="1">
      <alignment horizontal="left" shrinkToFit="1"/>
      <protection locked="0"/>
    </xf>
    <xf numFmtId="49" fontId="15" fillId="43" borderId="38" xfId="0" applyNumberFormat="1" applyFont="1" applyFill="1" applyBorder="1" applyAlignment="1">
      <alignment horizontal="center" shrinkToFit="1"/>
    </xf>
    <xf numFmtId="49" fontId="15" fillId="43" borderId="39" xfId="0" applyNumberFormat="1" applyFont="1" applyFill="1" applyBorder="1" applyAlignment="1">
      <alignment horizontal="center" shrinkToFit="1"/>
    </xf>
    <xf numFmtId="49" fontId="15" fillId="43" borderId="40" xfId="0" applyNumberFormat="1" applyFont="1" applyFill="1" applyBorder="1" applyAlignment="1">
      <alignment horizontal="center" shrinkToFit="1"/>
    </xf>
    <xf numFmtId="49" fontId="8" fillId="38" borderId="30" xfId="0" applyNumberFormat="1" applyFont="1" applyFill="1" applyBorder="1" applyAlignment="1" applyProtection="1">
      <alignment horizontal="left" shrinkToFit="1"/>
      <protection locked="0"/>
    </xf>
    <xf numFmtId="49" fontId="8" fillId="38" borderId="28" xfId="0" applyNumberFormat="1" applyFont="1" applyFill="1" applyBorder="1" applyAlignment="1" applyProtection="1">
      <alignment horizontal="left" shrinkToFit="1"/>
      <protection locked="0"/>
    </xf>
    <xf numFmtId="49" fontId="8" fillId="38" borderId="31" xfId="0" applyNumberFormat="1" applyFont="1" applyFill="1" applyBorder="1" applyAlignment="1" applyProtection="1">
      <alignment horizontal="left" shrinkToFit="1"/>
      <protection locked="0"/>
    </xf>
    <xf numFmtId="49" fontId="17" fillId="43" borderId="41" xfId="0" applyNumberFormat="1" applyFont="1" applyFill="1" applyBorder="1" applyAlignment="1">
      <alignment horizontal="center"/>
    </xf>
    <xf numFmtId="49" fontId="15" fillId="43" borderId="0" xfId="0" applyNumberFormat="1" applyFont="1" applyFill="1" applyBorder="1" applyAlignment="1">
      <alignment horizontal="center"/>
    </xf>
    <xf numFmtId="49" fontId="15" fillId="43" borderId="42" xfId="0" applyNumberFormat="1" applyFont="1" applyFill="1" applyBorder="1" applyAlignment="1">
      <alignment horizontal="center"/>
    </xf>
    <xf numFmtId="14" fontId="8" fillId="38" borderId="30" xfId="0" applyNumberFormat="1" applyFont="1" applyFill="1" applyBorder="1" applyAlignment="1" applyProtection="1">
      <alignment horizontal="left" shrinkToFit="1"/>
      <protection locked="0"/>
    </xf>
    <xf numFmtId="14" fontId="8" fillId="38" borderId="28" xfId="0" applyNumberFormat="1" applyFont="1" applyFill="1" applyBorder="1" applyAlignment="1" applyProtection="1">
      <alignment horizontal="left" shrinkToFit="1"/>
      <protection locked="0"/>
    </xf>
    <xf numFmtId="14" fontId="8" fillId="38" borderId="31" xfId="0" applyNumberFormat="1" applyFont="1" applyFill="1" applyBorder="1" applyAlignment="1" applyProtection="1">
      <alignment horizontal="left" shrinkToFit="1"/>
      <protection locked="0"/>
    </xf>
    <xf numFmtId="49" fontId="16" fillId="43" borderId="41" xfId="0" applyNumberFormat="1" applyFont="1" applyFill="1" applyBorder="1" applyAlignment="1">
      <alignment horizontal="center"/>
    </xf>
    <xf numFmtId="49" fontId="16" fillId="43" borderId="0" xfId="0" applyNumberFormat="1" applyFont="1" applyFill="1" applyBorder="1" applyAlignment="1">
      <alignment horizontal="center"/>
    </xf>
    <xf numFmtId="49" fontId="16" fillId="43" borderId="42" xfId="0" applyNumberFormat="1" applyFont="1" applyFill="1" applyBorder="1" applyAlignment="1">
      <alignment horizontal="center"/>
    </xf>
    <xf numFmtId="37" fontId="0" fillId="38" borderId="30" xfId="0" applyNumberFormat="1" applyFill="1" applyBorder="1" applyAlignment="1" applyProtection="1">
      <alignment horizontal="center" shrinkToFit="1"/>
      <protection locked="0"/>
    </xf>
    <xf numFmtId="37" fontId="0" fillId="38" borderId="31" xfId="0" applyNumberFormat="1" applyFill="1" applyBorder="1" applyAlignment="1" applyProtection="1">
      <alignment horizontal="center" shrinkToFi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="94" zoomScaleNormal="94" workbookViewId="0" topLeftCell="A1">
      <selection activeCell="A11" sqref="A11"/>
    </sheetView>
  </sheetViews>
  <sheetFormatPr defaultColWidth="8.6640625" defaultRowHeight="15"/>
  <cols>
    <col min="1" max="1" width="14.4453125" style="0" customWidth="1"/>
    <col min="2" max="4" width="9.3359375" style="0" customWidth="1"/>
    <col min="5" max="5" width="6.6640625" style="0" customWidth="1"/>
    <col min="6" max="6" width="9.3359375" style="0" customWidth="1"/>
    <col min="7" max="7" width="12.6640625" style="0" customWidth="1"/>
    <col min="8" max="8" width="9.3359375" style="0" customWidth="1"/>
    <col min="9" max="9" width="6.4453125" style="0" customWidth="1"/>
    <col min="10" max="10" width="10.3359375" style="0" customWidth="1"/>
    <col min="11" max="12" width="9.3359375" style="0" customWidth="1"/>
  </cols>
  <sheetData>
    <row r="1" spans="1:12" ht="17.25" customHeight="1" thickTop="1">
      <c r="A1" s="14" t="s">
        <v>19</v>
      </c>
      <c r="B1" s="133"/>
      <c r="C1" s="134"/>
      <c r="D1" s="134"/>
      <c r="E1" s="134"/>
      <c r="F1" s="135"/>
      <c r="H1" s="136" t="s">
        <v>26</v>
      </c>
      <c r="I1" s="137"/>
      <c r="J1" s="137"/>
      <c r="K1" s="137"/>
      <c r="L1" s="138"/>
    </row>
    <row r="2" spans="1:12" ht="18" customHeight="1">
      <c r="A2" s="14" t="s">
        <v>17</v>
      </c>
      <c r="B2" s="139"/>
      <c r="C2" s="140"/>
      <c r="D2" s="140"/>
      <c r="E2" s="140"/>
      <c r="F2" s="141"/>
      <c r="H2" s="142" t="s">
        <v>24</v>
      </c>
      <c r="I2" s="143"/>
      <c r="J2" s="143"/>
      <c r="K2" s="143"/>
      <c r="L2" s="144"/>
    </row>
    <row r="3" spans="1:12" ht="18" customHeight="1">
      <c r="A3" s="14" t="s">
        <v>18</v>
      </c>
      <c r="B3" s="145"/>
      <c r="C3" s="146"/>
      <c r="D3" s="146"/>
      <c r="E3" s="146"/>
      <c r="F3" s="147"/>
      <c r="H3" s="148" t="s">
        <v>23</v>
      </c>
      <c r="I3" s="149"/>
      <c r="J3" s="149"/>
      <c r="K3" s="149"/>
      <c r="L3" s="150"/>
    </row>
    <row r="4" spans="1:12" ht="15.75" thickBot="1">
      <c r="A4" s="14" t="s">
        <v>81</v>
      </c>
      <c r="B4" s="121" t="s">
        <v>32</v>
      </c>
      <c r="C4" s="122"/>
      <c r="D4" s="122"/>
      <c r="E4" s="122"/>
      <c r="F4" s="123"/>
      <c r="H4" s="124" t="s">
        <v>99</v>
      </c>
      <c r="I4" s="125"/>
      <c r="J4" s="125"/>
      <c r="K4" s="125"/>
      <c r="L4" s="126"/>
    </row>
    <row r="5" ht="16.5" thickBot="1" thickTop="1">
      <c r="L5" t="s">
        <v>83</v>
      </c>
    </row>
    <row r="6" spans="2:12" ht="18.75" thickBot="1" thickTop="1">
      <c r="B6" s="127" t="s">
        <v>84</v>
      </c>
      <c r="C6" s="128"/>
      <c r="D6" s="128"/>
      <c r="E6" s="128"/>
      <c r="F6" s="128"/>
      <c r="G6" s="128"/>
      <c r="H6" s="128"/>
      <c r="I6" s="128"/>
      <c r="J6" s="128"/>
      <c r="K6" s="129"/>
      <c r="L6" s="96">
        <v>41883</v>
      </c>
    </row>
    <row r="7" spans="2:11" ht="15.75" thickTop="1">
      <c r="B7" s="99" t="s">
        <v>85</v>
      </c>
      <c r="C7" s="100" t="s">
        <v>86</v>
      </c>
      <c r="D7" s="101"/>
      <c r="E7" s="101"/>
      <c r="F7" s="101"/>
      <c r="G7" s="101"/>
      <c r="H7" s="101"/>
      <c r="I7" s="102"/>
      <c r="J7" s="130">
        <f>L23</f>
        <v>0</v>
      </c>
      <c r="K7" s="131"/>
    </row>
    <row r="8" spans="2:11" ht="15">
      <c r="B8" s="97" t="s">
        <v>87</v>
      </c>
      <c r="C8" s="80" t="s">
        <v>76</v>
      </c>
      <c r="D8" s="80"/>
      <c r="E8" s="80"/>
      <c r="F8" s="79">
        <f>G15</f>
        <v>0</v>
      </c>
      <c r="G8" s="103" t="s">
        <v>93</v>
      </c>
      <c r="H8" s="104">
        <f>IF(ISERROR(L40/G15)=TRUE,0,ROUND(L40/G15,0))</f>
        <v>0</v>
      </c>
      <c r="I8" s="105" t="s">
        <v>94</v>
      </c>
      <c r="J8" s="98">
        <f>L40</f>
        <v>0</v>
      </c>
      <c r="K8" s="83"/>
    </row>
    <row r="9" spans="2:11" ht="15">
      <c r="B9" s="97" t="s">
        <v>89</v>
      </c>
      <c r="C9" s="84" t="s">
        <v>77</v>
      </c>
      <c r="D9" s="84"/>
      <c r="E9" s="84"/>
      <c r="F9" s="107">
        <f>G16+G17</f>
        <v>0</v>
      </c>
      <c r="G9" s="103" t="s">
        <v>93</v>
      </c>
      <c r="H9" s="106">
        <f>IF(ISERROR(L56/(G16+G17))=TRUE,0,ROUND(L56/(G16+G17),0))</f>
        <v>0</v>
      </c>
      <c r="I9" s="105" t="s">
        <v>94</v>
      </c>
      <c r="J9" s="98">
        <f>L56</f>
        <v>0</v>
      </c>
      <c r="K9" s="83"/>
    </row>
    <row r="10" spans="2:11" ht="15">
      <c r="B10" s="97" t="s">
        <v>91</v>
      </c>
      <c r="C10" s="86" t="s">
        <v>78</v>
      </c>
      <c r="D10" s="84"/>
      <c r="E10" s="84"/>
      <c r="F10" s="81"/>
      <c r="G10" s="82"/>
      <c r="H10" s="85"/>
      <c r="I10" s="82"/>
      <c r="J10" s="98">
        <f>J7-SUM(J8:J9)</f>
        <v>0</v>
      </c>
      <c r="K10" s="83"/>
    </row>
    <row r="11" spans="3:10" ht="15">
      <c r="C11" s="87"/>
      <c r="D11" s="88"/>
      <c r="E11" s="88"/>
      <c r="F11" s="88"/>
      <c r="G11" s="89"/>
      <c r="H11" s="90"/>
      <c r="I11" s="91"/>
      <c r="J11" s="92"/>
    </row>
    <row r="12" spans="1:13" ht="18" thickBot="1">
      <c r="A12" s="30"/>
      <c r="B12" s="30"/>
      <c r="C12" s="30"/>
      <c r="D12" s="30"/>
      <c r="E12" s="30"/>
      <c r="F12" s="30"/>
      <c r="G12" s="30"/>
      <c r="H12" s="31"/>
      <c r="I12" s="35"/>
      <c r="J12" s="35"/>
      <c r="K12" s="30"/>
      <c r="L12" s="30"/>
      <c r="M12" s="30"/>
    </row>
    <row r="13" spans="3:8" ht="15.75" thickTop="1">
      <c r="C13" s="132" t="s">
        <v>12</v>
      </c>
      <c r="D13" s="132"/>
      <c r="E13" s="120" t="s">
        <v>21</v>
      </c>
      <c r="F13" s="120"/>
      <c r="G13" s="132" t="s">
        <v>13</v>
      </c>
      <c r="H13" s="132"/>
    </row>
    <row r="14" spans="2:11" ht="15">
      <c r="B14" s="4"/>
      <c r="C14" s="119" t="s">
        <v>11</v>
      </c>
      <c r="D14" s="119"/>
      <c r="E14" s="119" t="s">
        <v>22</v>
      </c>
      <c r="F14" s="119"/>
      <c r="G14" s="120" t="s">
        <v>1</v>
      </c>
      <c r="H14" s="120"/>
      <c r="I14" s="119" t="s">
        <v>2</v>
      </c>
      <c r="J14" s="119"/>
      <c r="K14" s="46" t="s">
        <v>42</v>
      </c>
    </row>
    <row r="15" spans="2:11" ht="15">
      <c r="B15" s="15" t="s">
        <v>70</v>
      </c>
      <c r="C15" s="111">
        <v>0</v>
      </c>
      <c r="D15" s="112"/>
      <c r="E15" s="113">
        <v>2</v>
      </c>
      <c r="F15" s="114"/>
      <c r="G15" s="115">
        <f>SUM(C15/12)</f>
        <v>0</v>
      </c>
      <c r="H15" s="116"/>
      <c r="I15" s="117">
        <f>E15*G15</f>
        <v>0</v>
      </c>
      <c r="J15" s="118"/>
      <c r="K15" s="66" t="s">
        <v>43</v>
      </c>
    </row>
    <row r="16" spans="2:11" ht="15">
      <c r="B16" s="108" t="s">
        <v>64</v>
      </c>
      <c r="C16" s="111">
        <v>0</v>
      </c>
      <c r="D16" s="112"/>
      <c r="E16" s="113">
        <v>2</v>
      </c>
      <c r="F16" s="114"/>
      <c r="G16" s="115">
        <f>SUM(C16/12)</f>
        <v>0</v>
      </c>
      <c r="H16" s="116"/>
      <c r="I16" s="117">
        <f>E16*G16</f>
        <v>0</v>
      </c>
      <c r="J16" s="118"/>
      <c r="K16" s="66" t="s">
        <v>43</v>
      </c>
    </row>
    <row r="17" spans="2:11" ht="15">
      <c r="B17" s="108" t="s">
        <v>65</v>
      </c>
      <c r="C17" s="111">
        <v>0</v>
      </c>
      <c r="D17" s="112"/>
      <c r="E17" s="113">
        <v>2</v>
      </c>
      <c r="F17" s="114"/>
      <c r="G17" s="115">
        <f>SUM(C17/12)</f>
        <v>0</v>
      </c>
      <c r="H17" s="116"/>
      <c r="I17" s="117">
        <f>E17*G17</f>
        <v>0</v>
      </c>
      <c r="J17" s="118"/>
      <c r="K17" s="66" t="s">
        <v>43</v>
      </c>
    </row>
    <row r="18" spans="2:10" ht="15">
      <c r="B18" s="15" t="s">
        <v>20</v>
      </c>
      <c r="C18" s="110">
        <f>SUM(C15:D17)</f>
        <v>0</v>
      </c>
      <c r="D18" s="110"/>
      <c r="G18" s="110">
        <f>SUM(G15:H17)</f>
        <v>0</v>
      </c>
      <c r="H18" s="110"/>
      <c r="I18" s="110">
        <f>SUM(I15:J17)</f>
        <v>0</v>
      </c>
      <c r="J18" s="110"/>
    </row>
    <row r="20" ht="15">
      <c r="A20" s="3" t="s">
        <v>4</v>
      </c>
    </row>
    <row r="21" spans="1:12" ht="15">
      <c r="A21" s="109" t="s">
        <v>5</v>
      </c>
      <c r="B21" s="109"/>
      <c r="C21" s="109"/>
      <c r="D21" s="109"/>
      <c r="F21" s="67" t="s">
        <v>6</v>
      </c>
      <c r="G21" s="11"/>
      <c r="H21" s="11"/>
      <c r="J21" s="67" t="s">
        <v>7</v>
      </c>
      <c r="K21" s="11"/>
      <c r="L21" s="11"/>
    </row>
    <row r="22" spans="1:12" ht="15.75" thickBot="1">
      <c r="A22" s="5" t="s">
        <v>8</v>
      </c>
      <c r="B22" s="5" t="s">
        <v>15</v>
      </c>
      <c r="C22" s="6" t="s">
        <v>16</v>
      </c>
      <c r="D22" s="5" t="s">
        <v>9</v>
      </c>
      <c r="F22" s="5" t="s">
        <v>15</v>
      </c>
      <c r="G22" s="6" t="s">
        <v>16</v>
      </c>
      <c r="H22" s="5" t="s">
        <v>9</v>
      </c>
      <c r="J22" s="5" t="s">
        <v>15</v>
      </c>
      <c r="K22" s="6" t="s">
        <v>16</v>
      </c>
      <c r="L22" s="5" t="s">
        <v>9</v>
      </c>
    </row>
    <row r="23" spans="1:12" ht="15.75" thickTop="1">
      <c r="A23" s="27" t="s">
        <v>14</v>
      </c>
      <c r="B23" s="28">
        <v>0</v>
      </c>
      <c r="C23" s="16"/>
      <c r="D23" s="29">
        <f>SUM(B23-C23)</f>
        <v>0</v>
      </c>
      <c r="F23" s="19">
        <v>0</v>
      </c>
      <c r="G23" s="18"/>
      <c r="H23" s="20">
        <f>-(MIN(D23:D35))</f>
        <v>0</v>
      </c>
      <c r="I23" s="21"/>
      <c r="J23" s="19">
        <v>0</v>
      </c>
      <c r="K23" s="18"/>
      <c r="L23" s="32">
        <f>SUM(I18+H23)</f>
        <v>0</v>
      </c>
    </row>
    <row r="24" spans="1:12" ht="15">
      <c r="A24" s="39" t="str">
        <f>VLOOKUP(B4,$B$113:$C$124,1)</f>
        <v>January</v>
      </c>
      <c r="B24" s="18">
        <f>$G$18</f>
        <v>0</v>
      </c>
      <c r="C24" s="25">
        <f>C41+C57</f>
        <v>0</v>
      </c>
      <c r="D24" s="18">
        <f>SUM(D23+B24-C24)</f>
        <v>0</v>
      </c>
      <c r="F24" s="18">
        <f aca="true" t="shared" si="0" ref="F24:F35">$G$18</f>
        <v>0</v>
      </c>
      <c r="G24" s="18">
        <f aca="true" t="shared" si="1" ref="G24:G35">SUM(C24*1)</f>
        <v>0</v>
      </c>
      <c r="H24" s="20">
        <f>(SUM(H23+F24-G24))</f>
        <v>0</v>
      </c>
      <c r="I24" s="21"/>
      <c r="J24" s="18">
        <f aca="true" t="shared" si="2" ref="J24:J35">$G$18</f>
        <v>0</v>
      </c>
      <c r="K24" s="18">
        <f aca="true" t="shared" si="3" ref="K24:K35">SUM(G24*1)</f>
        <v>0</v>
      </c>
      <c r="L24" s="18">
        <f aca="true" t="shared" si="4" ref="L24:L35">SUM(L23+J24-K24)</f>
        <v>0</v>
      </c>
    </row>
    <row r="25" spans="1:12" ht="15">
      <c r="A25" s="39" t="str">
        <f aca="true" t="shared" si="5" ref="A25:A35">VLOOKUP(A24,$B$113:$C$124,2)</f>
        <v>February</v>
      </c>
      <c r="B25" s="18">
        <f>G18</f>
        <v>0</v>
      </c>
      <c r="C25" s="25">
        <f aca="true" t="shared" si="6" ref="C25:C35">C42+C58</f>
        <v>0</v>
      </c>
      <c r="D25" s="18">
        <f aca="true" t="shared" si="7" ref="D25:D35">SUM(D24+B25-C25)</f>
        <v>0</v>
      </c>
      <c r="F25" s="18">
        <f t="shared" si="0"/>
        <v>0</v>
      </c>
      <c r="G25" s="18">
        <f t="shared" si="1"/>
        <v>0</v>
      </c>
      <c r="H25" s="20">
        <f aca="true" t="shared" si="8" ref="H25:H35">SUM(H24+F25-G25)</f>
        <v>0</v>
      </c>
      <c r="I25" s="21"/>
      <c r="J25" s="18">
        <f t="shared" si="2"/>
        <v>0</v>
      </c>
      <c r="K25" s="18">
        <f t="shared" si="3"/>
        <v>0</v>
      </c>
      <c r="L25" s="18">
        <f t="shared" si="4"/>
        <v>0</v>
      </c>
    </row>
    <row r="26" spans="1:12" ht="15">
      <c r="A26" s="39" t="str">
        <f t="shared" si="5"/>
        <v>March</v>
      </c>
      <c r="B26" s="18">
        <f>G18</f>
        <v>0</v>
      </c>
      <c r="C26" s="25">
        <f>C43+C59</f>
        <v>0</v>
      </c>
      <c r="D26" s="18">
        <f t="shared" si="7"/>
        <v>0</v>
      </c>
      <c r="F26" s="18">
        <f t="shared" si="0"/>
        <v>0</v>
      </c>
      <c r="G26" s="18">
        <f t="shared" si="1"/>
        <v>0</v>
      </c>
      <c r="H26" s="20">
        <f t="shared" si="8"/>
        <v>0</v>
      </c>
      <c r="I26" s="21"/>
      <c r="J26" s="18">
        <f t="shared" si="2"/>
        <v>0</v>
      </c>
      <c r="K26" s="18">
        <f t="shared" si="3"/>
        <v>0</v>
      </c>
      <c r="L26" s="18">
        <f t="shared" si="4"/>
        <v>0</v>
      </c>
    </row>
    <row r="27" spans="1:12" ht="15">
      <c r="A27" s="39" t="str">
        <f t="shared" si="5"/>
        <v>April</v>
      </c>
      <c r="B27" s="18">
        <f>G18</f>
        <v>0</v>
      </c>
      <c r="C27" s="25">
        <f t="shared" si="6"/>
        <v>0</v>
      </c>
      <c r="D27" s="18">
        <f t="shared" si="7"/>
        <v>0</v>
      </c>
      <c r="F27" s="18">
        <f t="shared" si="0"/>
        <v>0</v>
      </c>
      <c r="G27" s="18">
        <f t="shared" si="1"/>
        <v>0</v>
      </c>
      <c r="H27" s="20">
        <f t="shared" si="8"/>
        <v>0</v>
      </c>
      <c r="I27" s="21"/>
      <c r="J27" s="18">
        <f t="shared" si="2"/>
        <v>0</v>
      </c>
      <c r="K27" s="18">
        <f t="shared" si="3"/>
        <v>0</v>
      </c>
      <c r="L27" s="18">
        <f t="shared" si="4"/>
        <v>0</v>
      </c>
    </row>
    <row r="28" spans="1:12" ht="15">
      <c r="A28" s="39" t="str">
        <f t="shared" si="5"/>
        <v>May</v>
      </c>
      <c r="B28" s="18">
        <f>G18</f>
        <v>0</v>
      </c>
      <c r="C28" s="25">
        <f t="shared" si="6"/>
        <v>0</v>
      </c>
      <c r="D28" s="18">
        <f t="shared" si="7"/>
        <v>0</v>
      </c>
      <c r="F28" s="18">
        <f t="shared" si="0"/>
        <v>0</v>
      </c>
      <c r="G28" s="18">
        <f t="shared" si="1"/>
        <v>0</v>
      </c>
      <c r="H28" s="20">
        <f t="shared" si="8"/>
        <v>0</v>
      </c>
      <c r="I28" s="21"/>
      <c r="J28" s="18">
        <f t="shared" si="2"/>
        <v>0</v>
      </c>
      <c r="K28" s="18">
        <f t="shared" si="3"/>
        <v>0</v>
      </c>
      <c r="L28" s="18">
        <f t="shared" si="4"/>
        <v>0</v>
      </c>
    </row>
    <row r="29" spans="1:12" ht="15">
      <c r="A29" s="39" t="str">
        <f t="shared" si="5"/>
        <v>June</v>
      </c>
      <c r="B29" s="18">
        <f>G18</f>
        <v>0</v>
      </c>
      <c r="C29" s="25">
        <f t="shared" si="6"/>
        <v>0</v>
      </c>
      <c r="D29" s="18">
        <f t="shared" si="7"/>
        <v>0</v>
      </c>
      <c r="F29" s="18">
        <f t="shared" si="0"/>
        <v>0</v>
      </c>
      <c r="G29" s="18">
        <f t="shared" si="1"/>
        <v>0</v>
      </c>
      <c r="H29" s="20">
        <f t="shared" si="8"/>
        <v>0</v>
      </c>
      <c r="I29" s="21"/>
      <c r="J29" s="18">
        <f t="shared" si="2"/>
        <v>0</v>
      </c>
      <c r="K29" s="18">
        <f t="shared" si="3"/>
        <v>0</v>
      </c>
      <c r="L29" s="18">
        <f t="shared" si="4"/>
        <v>0</v>
      </c>
    </row>
    <row r="30" spans="1:12" ht="15">
      <c r="A30" s="39" t="str">
        <f t="shared" si="5"/>
        <v>July</v>
      </c>
      <c r="B30" s="18">
        <f>G18</f>
        <v>0</v>
      </c>
      <c r="C30" s="25">
        <f t="shared" si="6"/>
        <v>0</v>
      </c>
      <c r="D30" s="18">
        <f t="shared" si="7"/>
        <v>0</v>
      </c>
      <c r="F30" s="18">
        <f t="shared" si="0"/>
        <v>0</v>
      </c>
      <c r="G30" s="18">
        <f t="shared" si="1"/>
        <v>0</v>
      </c>
      <c r="H30" s="20">
        <f t="shared" si="8"/>
        <v>0</v>
      </c>
      <c r="I30" s="21"/>
      <c r="J30" s="18">
        <f t="shared" si="2"/>
        <v>0</v>
      </c>
      <c r="K30" s="18">
        <f t="shared" si="3"/>
        <v>0</v>
      </c>
      <c r="L30" s="18">
        <f t="shared" si="4"/>
        <v>0</v>
      </c>
    </row>
    <row r="31" spans="1:12" ht="15">
      <c r="A31" s="39" t="str">
        <f t="shared" si="5"/>
        <v>August</v>
      </c>
      <c r="B31" s="18">
        <f>G18</f>
        <v>0</v>
      </c>
      <c r="C31" s="25">
        <f t="shared" si="6"/>
        <v>0</v>
      </c>
      <c r="D31" s="18">
        <f t="shared" si="7"/>
        <v>0</v>
      </c>
      <c r="F31" s="18">
        <f t="shared" si="0"/>
        <v>0</v>
      </c>
      <c r="G31" s="18">
        <f t="shared" si="1"/>
        <v>0</v>
      </c>
      <c r="H31" s="20">
        <f t="shared" si="8"/>
        <v>0</v>
      </c>
      <c r="I31" s="21"/>
      <c r="J31" s="18">
        <f t="shared" si="2"/>
        <v>0</v>
      </c>
      <c r="K31" s="18">
        <f t="shared" si="3"/>
        <v>0</v>
      </c>
      <c r="L31" s="18">
        <f t="shared" si="4"/>
        <v>0</v>
      </c>
    </row>
    <row r="32" spans="1:12" ht="15">
      <c r="A32" s="39" t="str">
        <f t="shared" si="5"/>
        <v>September</v>
      </c>
      <c r="B32" s="18">
        <f>G18</f>
        <v>0</v>
      </c>
      <c r="C32" s="25">
        <f t="shared" si="6"/>
        <v>0</v>
      </c>
      <c r="D32" s="18">
        <f t="shared" si="7"/>
        <v>0</v>
      </c>
      <c r="F32" s="18">
        <f t="shared" si="0"/>
        <v>0</v>
      </c>
      <c r="G32" s="18">
        <f t="shared" si="1"/>
        <v>0</v>
      </c>
      <c r="H32" s="20">
        <f t="shared" si="8"/>
        <v>0</v>
      </c>
      <c r="I32" s="21"/>
      <c r="J32" s="18">
        <f t="shared" si="2"/>
        <v>0</v>
      </c>
      <c r="K32" s="18">
        <f t="shared" si="3"/>
        <v>0</v>
      </c>
      <c r="L32" s="18">
        <f t="shared" si="4"/>
        <v>0</v>
      </c>
    </row>
    <row r="33" spans="1:12" ht="15">
      <c r="A33" s="39" t="str">
        <f t="shared" si="5"/>
        <v>October</v>
      </c>
      <c r="B33" s="18">
        <f>G18</f>
        <v>0</v>
      </c>
      <c r="C33" s="25">
        <f t="shared" si="6"/>
        <v>0</v>
      </c>
      <c r="D33" s="18">
        <f t="shared" si="7"/>
        <v>0</v>
      </c>
      <c r="F33" s="18">
        <f t="shared" si="0"/>
        <v>0</v>
      </c>
      <c r="G33" s="18">
        <f t="shared" si="1"/>
        <v>0</v>
      </c>
      <c r="H33" s="20">
        <f t="shared" si="8"/>
        <v>0</v>
      </c>
      <c r="I33" s="21"/>
      <c r="J33" s="18">
        <f t="shared" si="2"/>
        <v>0</v>
      </c>
      <c r="K33" s="18">
        <f t="shared" si="3"/>
        <v>0</v>
      </c>
      <c r="L33" s="18">
        <f t="shared" si="4"/>
        <v>0</v>
      </c>
    </row>
    <row r="34" spans="1:12" ht="15">
      <c r="A34" s="39" t="str">
        <f t="shared" si="5"/>
        <v>November</v>
      </c>
      <c r="B34" s="18">
        <f>G18</f>
        <v>0</v>
      </c>
      <c r="C34" s="25">
        <f t="shared" si="6"/>
        <v>0</v>
      </c>
      <c r="D34" s="18">
        <f t="shared" si="7"/>
        <v>0</v>
      </c>
      <c r="F34" s="18">
        <f t="shared" si="0"/>
        <v>0</v>
      </c>
      <c r="G34" s="18">
        <f t="shared" si="1"/>
        <v>0</v>
      </c>
      <c r="H34" s="20">
        <f t="shared" si="8"/>
        <v>0</v>
      </c>
      <c r="I34" s="21"/>
      <c r="J34" s="18">
        <f t="shared" si="2"/>
        <v>0</v>
      </c>
      <c r="K34" s="18">
        <f t="shared" si="3"/>
        <v>0</v>
      </c>
      <c r="L34" s="18">
        <f t="shared" si="4"/>
        <v>0</v>
      </c>
    </row>
    <row r="35" spans="1:12" ht="15">
      <c r="A35" s="39" t="str">
        <f t="shared" si="5"/>
        <v>December</v>
      </c>
      <c r="B35" s="18">
        <f>G18</f>
        <v>0</v>
      </c>
      <c r="C35" s="25">
        <f t="shared" si="6"/>
        <v>0</v>
      </c>
      <c r="D35" s="18">
        <f t="shared" si="7"/>
        <v>0</v>
      </c>
      <c r="F35" s="18">
        <f t="shared" si="0"/>
        <v>0</v>
      </c>
      <c r="G35" s="18">
        <f t="shared" si="1"/>
        <v>0</v>
      </c>
      <c r="H35" s="20">
        <f t="shared" si="8"/>
        <v>0</v>
      </c>
      <c r="I35" s="21"/>
      <c r="J35" s="18">
        <f t="shared" si="2"/>
        <v>0</v>
      </c>
      <c r="K35" s="18">
        <f t="shared" si="3"/>
        <v>0</v>
      </c>
      <c r="L35" s="18">
        <f t="shared" si="4"/>
        <v>0</v>
      </c>
    </row>
    <row r="36" ht="15">
      <c r="C36" s="1"/>
    </row>
    <row r="37" spans="1:3" ht="15">
      <c r="A37" s="3" t="s">
        <v>10</v>
      </c>
      <c r="C37" s="1"/>
    </row>
    <row r="38" spans="1:12" ht="15">
      <c r="A38" s="14" t="s">
        <v>71</v>
      </c>
      <c r="B38" s="13"/>
      <c r="C38" s="76" t="s">
        <v>5</v>
      </c>
      <c r="D38" s="12"/>
      <c r="F38" s="77" t="s">
        <v>6</v>
      </c>
      <c r="G38" s="11"/>
      <c r="H38" s="11"/>
      <c r="J38" s="78" t="s">
        <v>7</v>
      </c>
      <c r="K38" s="11"/>
      <c r="L38" s="11"/>
    </row>
    <row r="39" spans="1:12" ht="15.75" thickBot="1">
      <c r="A39" s="9" t="s">
        <v>8</v>
      </c>
      <c r="B39" s="5" t="s">
        <v>15</v>
      </c>
      <c r="C39" s="6" t="s">
        <v>16</v>
      </c>
      <c r="D39" s="5" t="s">
        <v>9</v>
      </c>
      <c r="F39" s="5" t="s">
        <v>15</v>
      </c>
      <c r="G39" s="6" t="s">
        <v>16</v>
      </c>
      <c r="H39" s="5" t="s">
        <v>9</v>
      </c>
      <c r="J39" s="5" t="s">
        <v>15</v>
      </c>
      <c r="K39" s="6" t="s">
        <v>16</v>
      </c>
      <c r="L39" s="5" t="s">
        <v>9</v>
      </c>
    </row>
    <row r="40" spans="1:12" ht="15">
      <c r="A40" s="27" t="s">
        <v>14</v>
      </c>
      <c r="B40" s="24">
        <v>0</v>
      </c>
      <c r="C40" s="25"/>
      <c r="D40" s="19">
        <f>SUM(B40-C40)</f>
        <v>0</v>
      </c>
      <c r="E40" s="23"/>
      <c r="F40" s="19">
        <v>0</v>
      </c>
      <c r="G40" s="18"/>
      <c r="H40" s="18">
        <f>-(MIN(D40:D52))</f>
        <v>0</v>
      </c>
      <c r="I40" s="23"/>
      <c r="J40" s="19">
        <v>0</v>
      </c>
      <c r="K40" s="18"/>
      <c r="L40" s="18">
        <f>I15+H40</f>
        <v>0</v>
      </c>
    </row>
    <row r="41" spans="1:12" ht="15">
      <c r="A41" s="8" t="str">
        <f aca="true" t="shared" si="9" ref="A41:A52">A24</f>
        <v>January</v>
      </c>
      <c r="B41" s="22">
        <f aca="true" t="shared" si="10" ref="B41:B52">$G$15</f>
        <v>0</v>
      </c>
      <c r="C41" s="55">
        <f>IF($K$15=A41,$C$15,0)</f>
        <v>0</v>
      </c>
      <c r="D41" s="18">
        <f aca="true" t="shared" si="11" ref="D41:D52">SUM(D40+B41-C41)</f>
        <v>0</v>
      </c>
      <c r="E41" s="23"/>
      <c r="F41" s="18">
        <f>G15</f>
        <v>0</v>
      </c>
      <c r="G41" s="18">
        <f aca="true" t="shared" si="12" ref="G41:G52">SUM(C41*1)</f>
        <v>0</v>
      </c>
      <c r="H41" s="18">
        <f aca="true" t="shared" si="13" ref="H41:H52">SUM(H40+F41-G41)</f>
        <v>0</v>
      </c>
      <c r="I41" s="23"/>
      <c r="J41" s="18">
        <f>G15</f>
        <v>0</v>
      </c>
      <c r="K41" s="18">
        <f aca="true" t="shared" si="14" ref="K41:K52">SUM(C41*1)</f>
        <v>0</v>
      </c>
      <c r="L41" s="18">
        <f aca="true" t="shared" si="15" ref="L41:L52">SUM(L40+J41-K41)</f>
        <v>0</v>
      </c>
    </row>
    <row r="42" spans="1:12" ht="15">
      <c r="A42" s="8" t="str">
        <f t="shared" si="9"/>
        <v>February</v>
      </c>
      <c r="B42" s="22">
        <f t="shared" si="10"/>
        <v>0</v>
      </c>
      <c r="C42" s="55">
        <f aca="true" t="shared" si="16" ref="C42:C52">IF($K$15=A42,$C$15,0)</f>
        <v>0</v>
      </c>
      <c r="D42" s="18">
        <f t="shared" si="11"/>
        <v>0</v>
      </c>
      <c r="E42" s="23"/>
      <c r="F42" s="18">
        <f>G15</f>
        <v>0</v>
      </c>
      <c r="G42" s="18">
        <f t="shared" si="12"/>
        <v>0</v>
      </c>
      <c r="H42" s="18">
        <f t="shared" si="13"/>
        <v>0</v>
      </c>
      <c r="I42" s="23"/>
      <c r="J42" s="18">
        <f>G15</f>
        <v>0</v>
      </c>
      <c r="K42" s="18">
        <f t="shared" si="14"/>
        <v>0</v>
      </c>
      <c r="L42" s="18">
        <f t="shared" si="15"/>
        <v>0</v>
      </c>
    </row>
    <row r="43" spans="1:12" ht="15">
      <c r="A43" s="8" t="str">
        <f t="shared" si="9"/>
        <v>March</v>
      </c>
      <c r="B43" s="22">
        <f t="shared" si="10"/>
        <v>0</v>
      </c>
      <c r="C43" s="55">
        <f t="shared" si="16"/>
        <v>0</v>
      </c>
      <c r="D43" s="18">
        <f t="shared" si="11"/>
        <v>0</v>
      </c>
      <c r="E43" s="23"/>
      <c r="F43" s="18">
        <f>G15</f>
        <v>0</v>
      </c>
      <c r="G43" s="18">
        <f t="shared" si="12"/>
        <v>0</v>
      </c>
      <c r="H43" s="18">
        <f t="shared" si="13"/>
        <v>0</v>
      </c>
      <c r="I43" s="23"/>
      <c r="J43" s="18">
        <f>G15</f>
        <v>0</v>
      </c>
      <c r="K43" s="18">
        <f t="shared" si="14"/>
        <v>0</v>
      </c>
      <c r="L43" s="18">
        <f t="shared" si="15"/>
        <v>0</v>
      </c>
    </row>
    <row r="44" spans="1:12" ht="15">
      <c r="A44" s="8" t="str">
        <f t="shared" si="9"/>
        <v>April</v>
      </c>
      <c r="B44" s="22">
        <f t="shared" si="10"/>
        <v>0</v>
      </c>
      <c r="C44" s="55">
        <f t="shared" si="16"/>
        <v>0</v>
      </c>
      <c r="D44" s="18">
        <f t="shared" si="11"/>
        <v>0</v>
      </c>
      <c r="E44" s="23"/>
      <c r="F44" s="18">
        <f>G15</f>
        <v>0</v>
      </c>
      <c r="G44" s="18">
        <f t="shared" si="12"/>
        <v>0</v>
      </c>
      <c r="H44" s="18">
        <f t="shared" si="13"/>
        <v>0</v>
      </c>
      <c r="I44" s="23"/>
      <c r="J44" s="18">
        <f>G15</f>
        <v>0</v>
      </c>
      <c r="K44" s="18">
        <f t="shared" si="14"/>
        <v>0</v>
      </c>
      <c r="L44" s="18">
        <f t="shared" si="15"/>
        <v>0</v>
      </c>
    </row>
    <row r="45" spans="1:12" ht="15">
      <c r="A45" s="8" t="str">
        <f t="shared" si="9"/>
        <v>May</v>
      </c>
      <c r="B45" s="22">
        <f t="shared" si="10"/>
        <v>0</v>
      </c>
      <c r="C45" s="55">
        <f t="shared" si="16"/>
        <v>0</v>
      </c>
      <c r="D45" s="18">
        <f t="shared" si="11"/>
        <v>0</v>
      </c>
      <c r="E45" s="23"/>
      <c r="F45" s="18">
        <f>G15</f>
        <v>0</v>
      </c>
      <c r="G45" s="18">
        <f t="shared" si="12"/>
        <v>0</v>
      </c>
      <c r="H45" s="18">
        <f t="shared" si="13"/>
        <v>0</v>
      </c>
      <c r="I45" s="23"/>
      <c r="J45" s="18">
        <f>G15</f>
        <v>0</v>
      </c>
      <c r="K45" s="18">
        <f t="shared" si="14"/>
        <v>0</v>
      </c>
      <c r="L45" s="18">
        <f t="shared" si="15"/>
        <v>0</v>
      </c>
    </row>
    <row r="46" spans="1:12" ht="15">
      <c r="A46" s="8" t="str">
        <f t="shared" si="9"/>
        <v>June</v>
      </c>
      <c r="B46" s="22">
        <f t="shared" si="10"/>
        <v>0</v>
      </c>
      <c r="C46" s="55">
        <f t="shared" si="16"/>
        <v>0</v>
      </c>
      <c r="D46" s="18">
        <f t="shared" si="11"/>
        <v>0</v>
      </c>
      <c r="E46" s="23"/>
      <c r="F46" s="18">
        <f>G15</f>
        <v>0</v>
      </c>
      <c r="G46" s="18">
        <f t="shared" si="12"/>
        <v>0</v>
      </c>
      <c r="H46" s="18">
        <f t="shared" si="13"/>
        <v>0</v>
      </c>
      <c r="I46" s="23"/>
      <c r="J46" s="18">
        <f>G15</f>
        <v>0</v>
      </c>
      <c r="K46" s="18">
        <f t="shared" si="14"/>
        <v>0</v>
      </c>
      <c r="L46" s="18">
        <f t="shared" si="15"/>
        <v>0</v>
      </c>
    </row>
    <row r="47" spans="1:12" ht="15">
      <c r="A47" s="8" t="str">
        <f t="shared" si="9"/>
        <v>July</v>
      </c>
      <c r="B47" s="22">
        <f t="shared" si="10"/>
        <v>0</v>
      </c>
      <c r="C47" s="55">
        <f t="shared" si="16"/>
        <v>0</v>
      </c>
      <c r="D47" s="18">
        <f t="shared" si="11"/>
        <v>0</v>
      </c>
      <c r="E47" s="23"/>
      <c r="F47" s="18">
        <f>G15</f>
        <v>0</v>
      </c>
      <c r="G47" s="18">
        <f t="shared" si="12"/>
        <v>0</v>
      </c>
      <c r="H47" s="18">
        <f t="shared" si="13"/>
        <v>0</v>
      </c>
      <c r="I47" s="23"/>
      <c r="J47" s="18">
        <f>G15</f>
        <v>0</v>
      </c>
      <c r="K47" s="18">
        <f t="shared" si="14"/>
        <v>0</v>
      </c>
      <c r="L47" s="18">
        <f t="shared" si="15"/>
        <v>0</v>
      </c>
    </row>
    <row r="48" spans="1:12" ht="15">
      <c r="A48" s="8" t="str">
        <f t="shared" si="9"/>
        <v>August</v>
      </c>
      <c r="B48" s="22">
        <f t="shared" si="10"/>
        <v>0</v>
      </c>
      <c r="C48" s="55">
        <f t="shared" si="16"/>
        <v>0</v>
      </c>
      <c r="D48" s="18">
        <f t="shared" si="11"/>
        <v>0</v>
      </c>
      <c r="E48" s="23"/>
      <c r="F48" s="18">
        <f>G15</f>
        <v>0</v>
      </c>
      <c r="G48" s="18">
        <f t="shared" si="12"/>
        <v>0</v>
      </c>
      <c r="H48" s="18">
        <f t="shared" si="13"/>
        <v>0</v>
      </c>
      <c r="I48" s="23"/>
      <c r="J48" s="18">
        <f>G15</f>
        <v>0</v>
      </c>
      <c r="K48" s="18">
        <f t="shared" si="14"/>
        <v>0</v>
      </c>
      <c r="L48" s="18">
        <f t="shared" si="15"/>
        <v>0</v>
      </c>
    </row>
    <row r="49" spans="1:12" ht="15">
      <c r="A49" s="8" t="str">
        <f t="shared" si="9"/>
        <v>September</v>
      </c>
      <c r="B49" s="22">
        <f t="shared" si="10"/>
        <v>0</v>
      </c>
      <c r="C49" s="55">
        <f t="shared" si="16"/>
        <v>0</v>
      </c>
      <c r="D49" s="18">
        <f t="shared" si="11"/>
        <v>0</v>
      </c>
      <c r="E49" s="23"/>
      <c r="F49" s="18">
        <f>G15</f>
        <v>0</v>
      </c>
      <c r="G49" s="18">
        <f t="shared" si="12"/>
        <v>0</v>
      </c>
      <c r="H49" s="18">
        <f t="shared" si="13"/>
        <v>0</v>
      </c>
      <c r="I49" s="23"/>
      <c r="J49" s="18">
        <f>G15</f>
        <v>0</v>
      </c>
      <c r="K49" s="18">
        <f t="shared" si="14"/>
        <v>0</v>
      </c>
      <c r="L49" s="18">
        <f t="shared" si="15"/>
        <v>0</v>
      </c>
    </row>
    <row r="50" spans="1:12" ht="15">
      <c r="A50" s="8" t="str">
        <f t="shared" si="9"/>
        <v>October</v>
      </c>
      <c r="B50" s="22">
        <f t="shared" si="10"/>
        <v>0</v>
      </c>
      <c r="C50" s="55">
        <f t="shared" si="16"/>
        <v>0</v>
      </c>
      <c r="D50" s="18">
        <f t="shared" si="11"/>
        <v>0</v>
      </c>
      <c r="E50" s="23"/>
      <c r="F50" s="18">
        <f>G15</f>
        <v>0</v>
      </c>
      <c r="G50" s="18">
        <f t="shared" si="12"/>
        <v>0</v>
      </c>
      <c r="H50" s="18">
        <f t="shared" si="13"/>
        <v>0</v>
      </c>
      <c r="I50" s="23"/>
      <c r="J50" s="18">
        <f>G15</f>
        <v>0</v>
      </c>
      <c r="K50" s="18">
        <f t="shared" si="14"/>
        <v>0</v>
      </c>
      <c r="L50" s="18">
        <f t="shared" si="15"/>
        <v>0</v>
      </c>
    </row>
    <row r="51" spans="1:12" ht="15">
      <c r="A51" s="8" t="str">
        <f t="shared" si="9"/>
        <v>November</v>
      </c>
      <c r="B51" s="22">
        <f t="shared" si="10"/>
        <v>0</v>
      </c>
      <c r="C51" s="55">
        <f t="shared" si="16"/>
        <v>0</v>
      </c>
      <c r="D51" s="18">
        <f t="shared" si="11"/>
        <v>0</v>
      </c>
      <c r="E51" s="23"/>
      <c r="F51" s="18">
        <f>G15</f>
        <v>0</v>
      </c>
      <c r="G51" s="18">
        <f t="shared" si="12"/>
        <v>0</v>
      </c>
      <c r="H51" s="18">
        <f t="shared" si="13"/>
        <v>0</v>
      </c>
      <c r="I51" s="23"/>
      <c r="J51" s="18">
        <f>G15</f>
        <v>0</v>
      </c>
      <c r="K51" s="18">
        <f t="shared" si="14"/>
        <v>0</v>
      </c>
      <c r="L51" s="18">
        <f t="shared" si="15"/>
        <v>0</v>
      </c>
    </row>
    <row r="52" spans="1:12" ht="15">
      <c r="A52" s="8" t="str">
        <f t="shared" si="9"/>
        <v>December</v>
      </c>
      <c r="B52" s="22">
        <f t="shared" si="10"/>
        <v>0</v>
      </c>
      <c r="C52" s="55">
        <f t="shared" si="16"/>
        <v>0</v>
      </c>
      <c r="D52" s="18">
        <f t="shared" si="11"/>
        <v>0</v>
      </c>
      <c r="E52" s="23"/>
      <c r="F52" s="18">
        <f>G15</f>
        <v>0</v>
      </c>
      <c r="G52" s="18">
        <f t="shared" si="12"/>
        <v>0</v>
      </c>
      <c r="H52" s="18">
        <f t="shared" si="13"/>
        <v>0</v>
      </c>
      <c r="I52" s="23"/>
      <c r="J52" s="18">
        <f>G15</f>
        <v>0</v>
      </c>
      <c r="K52" s="18">
        <f t="shared" si="14"/>
        <v>0</v>
      </c>
      <c r="L52" s="18">
        <f t="shared" si="15"/>
        <v>0</v>
      </c>
    </row>
    <row r="53" spans="3:6" ht="15">
      <c r="C53" s="1"/>
      <c r="F53" s="51"/>
    </row>
    <row r="54" spans="1:12" ht="15">
      <c r="A54" s="14" t="s">
        <v>75</v>
      </c>
      <c r="B54" s="12"/>
      <c r="C54" s="76" t="s">
        <v>5</v>
      </c>
      <c r="D54" s="12"/>
      <c r="F54" s="67" t="s">
        <v>6</v>
      </c>
      <c r="G54" s="11"/>
      <c r="H54" s="11"/>
      <c r="J54" s="62" t="s">
        <v>7</v>
      </c>
      <c r="K54" s="11"/>
      <c r="L54" s="11"/>
    </row>
    <row r="55" spans="1:12" ht="15.75" thickBot="1">
      <c r="A55" s="9" t="s">
        <v>8</v>
      </c>
      <c r="B55" s="5" t="s">
        <v>15</v>
      </c>
      <c r="C55" s="6" t="s">
        <v>16</v>
      </c>
      <c r="D55" s="5" t="s">
        <v>9</v>
      </c>
      <c r="F55" s="5" t="s">
        <v>15</v>
      </c>
      <c r="G55" s="6" t="s">
        <v>16</v>
      </c>
      <c r="H55" s="5" t="s">
        <v>9</v>
      </c>
      <c r="J55" s="5" t="s">
        <v>15</v>
      </c>
      <c r="K55" s="6" t="s">
        <v>16</v>
      </c>
      <c r="L55" s="5" t="s">
        <v>9</v>
      </c>
    </row>
    <row r="56" spans="1:12" ht="15">
      <c r="A56" s="27" t="s">
        <v>14</v>
      </c>
      <c r="B56" s="52">
        <v>0</v>
      </c>
      <c r="C56" s="25"/>
      <c r="D56" s="26">
        <v>0</v>
      </c>
      <c r="E56" s="23"/>
      <c r="F56" s="60">
        <v>0</v>
      </c>
      <c r="G56" s="18"/>
      <c r="H56" s="20">
        <f>-(MIN(D56:D68))</f>
        <v>0</v>
      </c>
      <c r="I56" s="23"/>
      <c r="J56" s="60">
        <v>0</v>
      </c>
      <c r="K56" s="18"/>
      <c r="L56" s="20">
        <f>I16+I17+H56</f>
        <v>0</v>
      </c>
    </row>
    <row r="57" spans="1:12" ht="15">
      <c r="A57" s="8" t="str">
        <f aca="true" t="shared" si="17" ref="A57:A68">A24</f>
        <v>January</v>
      </c>
      <c r="B57" s="53">
        <f>G16+G17</f>
        <v>0</v>
      </c>
      <c r="C57" s="55">
        <f>IF($K$16=A57,$C$16,IF($K$17=A57,$C$17,0))</f>
        <v>0</v>
      </c>
      <c r="D57" s="18">
        <f aca="true" t="shared" si="18" ref="D57:D68">SUM(D56+B57-C57)</f>
        <v>0</v>
      </c>
      <c r="E57" s="23"/>
      <c r="F57" s="61">
        <f>$G$16+G17</f>
        <v>0</v>
      </c>
      <c r="G57" s="22">
        <f>SUM(C57*1)</f>
        <v>0</v>
      </c>
      <c r="H57" s="18">
        <f aca="true" t="shared" si="19" ref="H57:H68">SUM(H56+F57-G57)</f>
        <v>0</v>
      </c>
      <c r="I57" s="23"/>
      <c r="J57" s="61">
        <f>$G$16+G17</f>
        <v>0</v>
      </c>
      <c r="K57" s="22">
        <f aca="true" t="shared" si="20" ref="K57:K68">SUM(G57*1)</f>
        <v>0</v>
      </c>
      <c r="L57" s="20">
        <f>I16+I17+H57</f>
        <v>0</v>
      </c>
    </row>
    <row r="58" spans="1:12" ht="15">
      <c r="A58" s="8" t="str">
        <f t="shared" si="17"/>
        <v>February</v>
      </c>
      <c r="B58" s="53">
        <f>G16+G17</f>
        <v>0</v>
      </c>
      <c r="C58" s="55">
        <f aca="true" t="shared" si="21" ref="C58:C68">IF($K$16=A58,$C$16,IF($K$17=A58,$C$17,0))</f>
        <v>0</v>
      </c>
      <c r="D58" s="18">
        <f t="shared" si="18"/>
        <v>0</v>
      </c>
      <c r="E58" s="23"/>
      <c r="F58" s="61">
        <f>$G$16+G17</f>
        <v>0</v>
      </c>
      <c r="G58" s="22">
        <f>SUM(C58*1)</f>
        <v>0</v>
      </c>
      <c r="H58" s="18">
        <f t="shared" si="19"/>
        <v>0</v>
      </c>
      <c r="I58" s="23"/>
      <c r="J58" s="61">
        <f>$G$16+G17</f>
        <v>0</v>
      </c>
      <c r="K58" s="22">
        <f t="shared" si="20"/>
        <v>0</v>
      </c>
      <c r="L58" s="20">
        <f>I16+I17+H58</f>
        <v>0</v>
      </c>
    </row>
    <row r="59" spans="1:12" ht="15">
      <c r="A59" s="8" t="str">
        <f t="shared" si="17"/>
        <v>March</v>
      </c>
      <c r="B59" s="53">
        <f>G16+G17</f>
        <v>0</v>
      </c>
      <c r="C59" s="55">
        <f t="shared" si="21"/>
        <v>0</v>
      </c>
      <c r="D59" s="18">
        <f t="shared" si="18"/>
        <v>0</v>
      </c>
      <c r="E59" s="23"/>
      <c r="F59" s="61">
        <f>$G$16+G17</f>
        <v>0</v>
      </c>
      <c r="G59" s="22">
        <f aca="true" t="shared" si="22" ref="G59:G68">SUM(C59*1)</f>
        <v>0</v>
      </c>
      <c r="H59" s="18">
        <f t="shared" si="19"/>
        <v>0</v>
      </c>
      <c r="I59" s="23"/>
      <c r="J59" s="61">
        <f>$G$16+G17</f>
        <v>0</v>
      </c>
      <c r="K59" s="22">
        <f t="shared" si="20"/>
        <v>0</v>
      </c>
      <c r="L59" s="20">
        <f>I16+I17+H59</f>
        <v>0</v>
      </c>
    </row>
    <row r="60" spans="1:12" ht="15">
      <c r="A60" s="8" t="str">
        <f t="shared" si="17"/>
        <v>April</v>
      </c>
      <c r="B60" s="53">
        <f>G16+G17</f>
        <v>0</v>
      </c>
      <c r="C60" s="55">
        <f t="shared" si="21"/>
        <v>0</v>
      </c>
      <c r="D60" s="18">
        <f t="shared" si="18"/>
        <v>0</v>
      </c>
      <c r="E60" s="23"/>
      <c r="F60" s="61">
        <f>$G$16+G17</f>
        <v>0</v>
      </c>
      <c r="G60" s="22">
        <f t="shared" si="22"/>
        <v>0</v>
      </c>
      <c r="H60" s="18">
        <f t="shared" si="19"/>
        <v>0</v>
      </c>
      <c r="I60" s="23"/>
      <c r="J60" s="61">
        <f>$G$16+G17</f>
        <v>0</v>
      </c>
      <c r="K60" s="22">
        <f t="shared" si="20"/>
        <v>0</v>
      </c>
      <c r="L60" s="20">
        <f>I16+I17+H60</f>
        <v>0</v>
      </c>
    </row>
    <row r="61" spans="1:12" ht="15">
      <c r="A61" s="8" t="str">
        <f t="shared" si="17"/>
        <v>May</v>
      </c>
      <c r="B61" s="53">
        <f>G16+G17</f>
        <v>0</v>
      </c>
      <c r="C61" s="55">
        <f t="shared" si="21"/>
        <v>0</v>
      </c>
      <c r="D61" s="18">
        <f t="shared" si="18"/>
        <v>0</v>
      </c>
      <c r="E61" s="23"/>
      <c r="F61" s="61">
        <f>$G$16+G17</f>
        <v>0</v>
      </c>
      <c r="G61" s="22">
        <f t="shared" si="22"/>
        <v>0</v>
      </c>
      <c r="H61" s="18">
        <f t="shared" si="19"/>
        <v>0</v>
      </c>
      <c r="I61" s="23"/>
      <c r="J61" s="61">
        <f>$G$16+G17</f>
        <v>0</v>
      </c>
      <c r="K61" s="22">
        <f t="shared" si="20"/>
        <v>0</v>
      </c>
      <c r="L61" s="20">
        <f>I16+I17+H61</f>
        <v>0</v>
      </c>
    </row>
    <row r="62" spans="1:12" ht="15">
      <c r="A62" s="8" t="str">
        <f t="shared" si="17"/>
        <v>June</v>
      </c>
      <c r="B62" s="53">
        <f>G16+G17</f>
        <v>0</v>
      </c>
      <c r="C62" s="55">
        <f t="shared" si="21"/>
        <v>0</v>
      </c>
      <c r="D62" s="18">
        <f t="shared" si="18"/>
        <v>0</v>
      </c>
      <c r="E62" s="23"/>
      <c r="F62" s="61">
        <f>$G$16+G17</f>
        <v>0</v>
      </c>
      <c r="G62" s="22">
        <f t="shared" si="22"/>
        <v>0</v>
      </c>
      <c r="H62" s="18">
        <f t="shared" si="19"/>
        <v>0</v>
      </c>
      <c r="I62" s="23"/>
      <c r="J62" s="61">
        <f>$G$16+G17</f>
        <v>0</v>
      </c>
      <c r="K62" s="22">
        <f t="shared" si="20"/>
        <v>0</v>
      </c>
      <c r="L62" s="20">
        <f>I16+I17+H62</f>
        <v>0</v>
      </c>
    </row>
    <row r="63" spans="1:12" ht="15">
      <c r="A63" s="8" t="str">
        <f t="shared" si="17"/>
        <v>July</v>
      </c>
      <c r="B63" s="53">
        <f>G16+G17</f>
        <v>0</v>
      </c>
      <c r="C63" s="55">
        <f t="shared" si="21"/>
        <v>0</v>
      </c>
      <c r="D63" s="18">
        <f t="shared" si="18"/>
        <v>0</v>
      </c>
      <c r="E63" s="23"/>
      <c r="F63" s="61">
        <f>$G$16+G17</f>
        <v>0</v>
      </c>
      <c r="G63" s="22">
        <f t="shared" si="22"/>
        <v>0</v>
      </c>
      <c r="H63" s="18">
        <f t="shared" si="19"/>
        <v>0</v>
      </c>
      <c r="I63" s="23"/>
      <c r="J63" s="61">
        <f>$G$16+G17</f>
        <v>0</v>
      </c>
      <c r="K63" s="22">
        <f t="shared" si="20"/>
        <v>0</v>
      </c>
      <c r="L63" s="20">
        <f>I16+I17+H63</f>
        <v>0</v>
      </c>
    </row>
    <row r="64" spans="1:12" ht="15">
      <c r="A64" s="8" t="str">
        <f t="shared" si="17"/>
        <v>August</v>
      </c>
      <c r="B64" s="53">
        <f>G16+G17</f>
        <v>0</v>
      </c>
      <c r="C64" s="55">
        <f t="shared" si="21"/>
        <v>0</v>
      </c>
      <c r="D64" s="18">
        <f t="shared" si="18"/>
        <v>0</v>
      </c>
      <c r="E64" s="23"/>
      <c r="F64" s="61">
        <f>$G$16+G17</f>
        <v>0</v>
      </c>
      <c r="G64" s="22">
        <f t="shared" si="22"/>
        <v>0</v>
      </c>
      <c r="H64" s="18">
        <f t="shared" si="19"/>
        <v>0</v>
      </c>
      <c r="I64" s="23"/>
      <c r="J64" s="61">
        <f>$G$16+G17</f>
        <v>0</v>
      </c>
      <c r="K64" s="22">
        <f t="shared" si="20"/>
        <v>0</v>
      </c>
      <c r="L64" s="20">
        <f>I16+I17+H64</f>
        <v>0</v>
      </c>
    </row>
    <row r="65" spans="1:12" ht="15">
      <c r="A65" s="8" t="str">
        <f t="shared" si="17"/>
        <v>September</v>
      </c>
      <c r="B65" s="53">
        <f>G16+G17</f>
        <v>0</v>
      </c>
      <c r="C65" s="55">
        <f t="shared" si="21"/>
        <v>0</v>
      </c>
      <c r="D65" s="18">
        <f t="shared" si="18"/>
        <v>0</v>
      </c>
      <c r="E65" s="23"/>
      <c r="F65" s="61">
        <f>$G$16+G17</f>
        <v>0</v>
      </c>
      <c r="G65" s="22">
        <f t="shared" si="22"/>
        <v>0</v>
      </c>
      <c r="H65" s="18">
        <f t="shared" si="19"/>
        <v>0</v>
      </c>
      <c r="I65" s="23"/>
      <c r="J65" s="61">
        <f>$G$16+G17</f>
        <v>0</v>
      </c>
      <c r="K65" s="22">
        <f t="shared" si="20"/>
        <v>0</v>
      </c>
      <c r="L65" s="20">
        <f>I16+I17+H65</f>
        <v>0</v>
      </c>
    </row>
    <row r="66" spans="1:12" ht="15">
      <c r="A66" s="8" t="str">
        <f t="shared" si="17"/>
        <v>October</v>
      </c>
      <c r="B66" s="53">
        <f>G16+G17</f>
        <v>0</v>
      </c>
      <c r="C66" s="55">
        <f t="shared" si="21"/>
        <v>0</v>
      </c>
      <c r="D66" s="18">
        <f t="shared" si="18"/>
        <v>0</v>
      </c>
      <c r="E66" s="23"/>
      <c r="F66" s="61">
        <f>$G$16+G17</f>
        <v>0</v>
      </c>
      <c r="G66" s="65">
        <f t="shared" si="22"/>
        <v>0</v>
      </c>
      <c r="H66" s="63">
        <f t="shared" si="19"/>
        <v>0</v>
      </c>
      <c r="I66" s="23"/>
      <c r="J66" s="61">
        <f>$G$16+G17</f>
        <v>0</v>
      </c>
      <c r="K66" s="22">
        <f t="shared" si="20"/>
        <v>0</v>
      </c>
      <c r="L66" s="20">
        <f>I16+I17+H66</f>
        <v>0</v>
      </c>
    </row>
    <row r="67" spans="1:12" ht="15">
      <c r="A67" s="8" t="str">
        <f t="shared" si="17"/>
        <v>November</v>
      </c>
      <c r="B67" s="53">
        <f>G16+G17</f>
        <v>0</v>
      </c>
      <c r="C67" s="55">
        <f t="shared" si="21"/>
        <v>0</v>
      </c>
      <c r="D67" s="18">
        <f t="shared" si="18"/>
        <v>0</v>
      </c>
      <c r="E67" s="23"/>
      <c r="F67" s="61">
        <f>$G$16+G17</f>
        <v>0</v>
      </c>
      <c r="G67" s="64">
        <f t="shared" si="22"/>
        <v>0</v>
      </c>
      <c r="H67" s="64">
        <f t="shared" si="19"/>
        <v>0</v>
      </c>
      <c r="I67" s="23"/>
      <c r="J67" s="61">
        <f>$G$16+G17</f>
        <v>0</v>
      </c>
      <c r="K67" s="22">
        <f t="shared" si="20"/>
        <v>0</v>
      </c>
      <c r="L67" s="20">
        <f>I16+I17+H67</f>
        <v>0</v>
      </c>
    </row>
    <row r="68" spans="1:12" ht="15">
      <c r="A68" s="8" t="str">
        <f t="shared" si="17"/>
        <v>December</v>
      </c>
      <c r="B68" s="53">
        <f>G16+G17</f>
        <v>0</v>
      </c>
      <c r="C68" s="55">
        <f t="shared" si="21"/>
        <v>0</v>
      </c>
      <c r="D68" s="18">
        <f t="shared" si="18"/>
        <v>0</v>
      </c>
      <c r="E68" s="23"/>
      <c r="F68" s="61">
        <f>$G$16+G17</f>
        <v>0</v>
      </c>
      <c r="G68" s="64">
        <f t="shared" si="22"/>
        <v>0</v>
      </c>
      <c r="H68" s="64">
        <f t="shared" si="19"/>
        <v>0</v>
      </c>
      <c r="I68" s="23"/>
      <c r="J68" s="61">
        <f>$G$16+G17</f>
        <v>0</v>
      </c>
      <c r="K68" s="75">
        <f t="shared" si="20"/>
        <v>0</v>
      </c>
      <c r="L68" s="20">
        <f>I16+I17+H68</f>
        <v>0</v>
      </c>
    </row>
    <row r="69" spans="1:12" ht="15">
      <c r="A69" s="7"/>
      <c r="B69" s="57"/>
      <c r="C69" s="58"/>
      <c r="D69" s="51"/>
      <c r="E69" s="23"/>
      <c r="F69" s="51"/>
      <c r="G69" s="51"/>
      <c r="H69" s="51"/>
      <c r="I69" s="23"/>
      <c r="J69" s="51"/>
      <c r="K69" s="51"/>
      <c r="L69" s="51"/>
    </row>
    <row r="70" spans="1:12" ht="15">
      <c r="A70" s="7"/>
      <c r="B70" s="51"/>
      <c r="C70" s="59"/>
      <c r="D70" s="51"/>
      <c r="E70" s="23"/>
      <c r="F70" s="51"/>
      <c r="G70" s="51"/>
      <c r="H70" s="51"/>
      <c r="I70" s="23"/>
      <c r="J70" s="51"/>
      <c r="K70" s="51"/>
      <c r="L70" s="51"/>
    </row>
    <row r="71" spans="1:12" ht="15">
      <c r="A71" s="7"/>
      <c r="B71" s="51"/>
      <c r="C71" s="59"/>
      <c r="D71" s="51"/>
      <c r="E71" s="23"/>
      <c r="F71" s="51"/>
      <c r="G71" s="51"/>
      <c r="H71" s="51"/>
      <c r="I71" s="23"/>
      <c r="J71" s="51"/>
      <c r="K71" s="51"/>
      <c r="L71" s="51"/>
    </row>
    <row r="72" spans="1:7" ht="16.5">
      <c r="A72" s="37" t="s">
        <v>25</v>
      </c>
      <c r="B72" s="37"/>
      <c r="C72" s="95"/>
      <c r="D72" s="93" t="s">
        <v>82</v>
      </c>
      <c r="E72" s="93"/>
      <c r="F72" s="93"/>
      <c r="G72" s="94"/>
    </row>
    <row r="73" spans="1:10" ht="16.5">
      <c r="A73" s="33" t="s">
        <v>28</v>
      </c>
      <c r="B73" s="17"/>
      <c r="C73" s="70"/>
      <c r="D73" s="71"/>
      <c r="E73" s="71"/>
      <c r="F73" s="71"/>
      <c r="G73" s="71"/>
      <c r="H73" s="71"/>
      <c r="I73" s="71"/>
      <c r="J73" s="71"/>
    </row>
    <row r="74" spans="1:10" ht="16.5">
      <c r="A74" s="33" t="s">
        <v>66</v>
      </c>
      <c r="B74" s="17"/>
      <c r="C74" s="70"/>
      <c r="D74" s="71"/>
      <c r="E74" s="71"/>
      <c r="F74" s="71"/>
      <c r="G74" s="71"/>
      <c r="H74" s="71"/>
      <c r="I74" s="71"/>
      <c r="J74" s="71"/>
    </row>
    <row r="75" spans="1:10" ht="16.5">
      <c r="A75" s="72" t="s">
        <v>67</v>
      </c>
      <c r="B75" s="17"/>
      <c r="C75" s="70"/>
      <c r="D75" s="71"/>
      <c r="E75" s="71"/>
      <c r="F75" s="71"/>
      <c r="G75" s="71"/>
      <c r="H75" s="71"/>
      <c r="I75" s="71"/>
      <c r="J75" s="71"/>
    </row>
    <row r="76" spans="1:10" ht="16.5">
      <c r="A76" s="72" t="s">
        <v>68</v>
      </c>
      <c r="B76" s="17"/>
      <c r="C76" s="70"/>
      <c r="D76" s="71"/>
      <c r="E76" s="71"/>
      <c r="F76" s="71"/>
      <c r="G76" s="71"/>
      <c r="H76" s="71"/>
      <c r="I76" s="71"/>
      <c r="J76" s="71"/>
    </row>
    <row r="77" spans="1:10" ht="16.5">
      <c r="A77" s="17" t="s">
        <v>69</v>
      </c>
      <c r="B77" s="17"/>
      <c r="C77" s="70"/>
      <c r="D77" s="71"/>
      <c r="E77" s="71"/>
      <c r="F77" s="73"/>
      <c r="G77" s="71"/>
      <c r="H77" s="71"/>
      <c r="I77" s="71"/>
      <c r="J77" s="71"/>
    </row>
    <row r="78" spans="1:6" ht="16.5">
      <c r="A78" s="17"/>
      <c r="B78" s="17"/>
      <c r="C78" s="2"/>
      <c r="F78" s="10"/>
    </row>
    <row r="79" spans="1:3" ht="16.5">
      <c r="A79" s="17"/>
      <c r="B79" s="17"/>
      <c r="C79" s="2"/>
    </row>
    <row r="80" spans="1:3" ht="16.5">
      <c r="A80" s="37" t="s">
        <v>0</v>
      </c>
      <c r="B80" s="36"/>
      <c r="C80" s="2"/>
    </row>
    <row r="81" spans="1:11" ht="16.5">
      <c r="A81" s="72" t="s">
        <v>29</v>
      </c>
      <c r="B81" s="17"/>
      <c r="C81" s="71"/>
      <c r="D81" s="71"/>
      <c r="E81" s="71"/>
      <c r="F81" s="71"/>
      <c r="G81" s="71"/>
      <c r="H81" s="71"/>
      <c r="I81" s="71"/>
      <c r="J81" s="71"/>
      <c r="K81" s="71"/>
    </row>
    <row r="82" spans="1:11" ht="16.5">
      <c r="A82" s="17" t="s">
        <v>100</v>
      </c>
      <c r="B82" s="17"/>
      <c r="C82" s="74"/>
      <c r="D82" s="71"/>
      <c r="E82" s="71"/>
      <c r="F82" s="71"/>
      <c r="G82" s="71"/>
      <c r="H82" s="71"/>
      <c r="I82" s="71"/>
      <c r="J82" s="71"/>
      <c r="K82" s="71"/>
    </row>
    <row r="83" spans="1:11" ht="16.5">
      <c r="A83" s="17"/>
      <c r="B83" s="17"/>
      <c r="C83" s="74"/>
      <c r="D83" s="71"/>
      <c r="E83" s="71"/>
      <c r="F83" s="71"/>
      <c r="G83" s="71"/>
      <c r="H83" s="71"/>
      <c r="I83" s="71"/>
      <c r="J83" s="71"/>
      <c r="K83" s="71"/>
    </row>
    <row r="84" spans="1:11" ht="16.5">
      <c r="A84" s="17"/>
      <c r="B84" s="17"/>
      <c r="C84" s="74"/>
      <c r="D84" s="71"/>
      <c r="E84" s="71"/>
      <c r="F84" s="71"/>
      <c r="G84" s="71"/>
      <c r="H84" s="71"/>
      <c r="I84" s="71"/>
      <c r="J84" s="71"/>
      <c r="K84" s="71"/>
    </row>
    <row r="85" spans="1:11" ht="16.5">
      <c r="A85" s="17"/>
      <c r="B85" s="17"/>
      <c r="C85" s="74"/>
      <c r="D85" s="71"/>
      <c r="E85" s="71"/>
      <c r="F85" s="71"/>
      <c r="G85" s="71"/>
      <c r="H85" s="71"/>
      <c r="I85" s="71"/>
      <c r="J85" s="71"/>
      <c r="K85" s="71"/>
    </row>
    <row r="86" spans="1:11" ht="16.5">
      <c r="A86" s="17"/>
      <c r="B86" s="17"/>
      <c r="C86" s="74"/>
      <c r="D86" s="71"/>
      <c r="E86" s="71"/>
      <c r="F86" s="71"/>
      <c r="G86" s="71"/>
      <c r="H86" s="71"/>
      <c r="I86" s="71"/>
      <c r="J86" s="71"/>
      <c r="K86" s="71"/>
    </row>
    <row r="87" spans="1:11" ht="16.5">
      <c r="A87" s="17"/>
      <c r="B87" s="17"/>
      <c r="C87" s="74"/>
      <c r="D87" s="71"/>
      <c r="E87" s="71"/>
      <c r="F87" s="71"/>
      <c r="G87" s="71"/>
      <c r="H87" s="71"/>
      <c r="I87" s="71"/>
      <c r="J87" s="71"/>
      <c r="K87" s="71"/>
    </row>
    <row r="88" spans="1:11" ht="16.5">
      <c r="A88" s="17"/>
      <c r="B88" s="17"/>
      <c r="C88" s="74"/>
      <c r="D88" s="71"/>
      <c r="E88" s="71"/>
      <c r="F88" s="71"/>
      <c r="G88" s="71"/>
      <c r="H88" s="71"/>
      <c r="I88" s="71"/>
      <c r="J88" s="71"/>
      <c r="K88" s="71"/>
    </row>
    <row r="89" spans="1:11" ht="16.5">
      <c r="A89" s="17"/>
      <c r="B89" s="17"/>
      <c r="C89" s="74"/>
      <c r="D89" s="71"/>
      <c r="E89" s="71"/>
      <c r="F89" s="71"/>
      <c r="G89" s="71"/>
      <c r="H89" s="71"/>
      <c r="I89" s="71"/>
      <c r="J89" s="71"/>
      <c r="K89" s="71"/>
    </row>
    <row r="90" spans="1:11" ht="16.5">
      <c r="A90" s="17"/>
      <c r="B90" s="17"/>
      <c r="C90" s="74"/>
      <c r="D90" s="71"/>
      <c r="E90" s="71"/>
      <c r="F90" s="71"/>
      <c r="G90" s="71"/>
      <c r="H90" s="71"/>
      <c r="I90" s="71"/>
      <c r="J90" s="71"/>
      <c r="K90" s="71"/>
    </row>
    <row r="91" spans="1:11" ht="16.5">
      <c r="A91" s="17"/>
      <c r="B91" s="17"/>
      <c r="C91" s="74"/>
      <c r="D91" s="71"/>
      <c r="E91" s="71"/>
      <c r="F91" s="71"/>
      <c r="G91" s="71"/>
      <c r="H91" s="71"/>
      <c r="I91" s="71"/>
      <c r="J91" s="71"/>
      <c r="K91" s="71"/>
    </row>
    <row r="92" spans="1:11" ht="16.5">
      <c r="A92" s="17"/>
      <c r="B92" s="17"/>
      <c r="C92" s="74"/>
      <c r="D92" s="71"/>
      <c r="E92" s="71"/>
      <c r="F92" s="71"/>
      <c r="G92" s="71"/>
      <c r="H92" s="71"/>
      <c r="I92" s="71"/>
      <c r="J92" s="71"/>
      <c r="K92" s="71"/>
    </row>
    <row r="93" spans="1:11" ht="16.5">
      <c r="A93" s="17"/>
      <c r="B93" s="17"/>
      <c r="C93" s="74"/>
      <c r="D93" s="71"/>
      <c r="E93" s="71"/>
      <c r="F93" s="71"/>
      <c r="G93" s="71"/>
      <c r="H93" s="71"/>
      <c r="I93" s="71"/>
      <c r="J93" s="71"/>
      <c r="K93" s="71"/>
    </row>
    <row r="94" spans="1:11" ht="16.5">
      <c r="A94" s="17"/>
      <c r="B94" s="17"/>
      <c r="C94" s="74"/>
      <c r="D94" s="71"/>
      <c r="E94" s="71"/>
      <c r="F94" s="71"/>
      <c r="G94" s="71"/>
      <c r="H94" s="71"/>
      <c r="I94" s="71"/>
      <c r="J94" s="71"/>
      <c r="K94" s="71"/>
    </row>
    <row r="95" spans="1:11" ht="16.5">
      <c r="A95" s="17"/>
      <c r="B95" s="17"/>
      <c r="C95" s="74"/>
      <c r="D95" s="71"/>
      <c r="E95" s="71"/>
      <c r="F95" s="71"/>
      <c r="G95" s="71"/>
      <c r="H95" s="71"/>
      <c r="I95" s="71"/>
      <c r="J95" s="71"/>
      <c r="K95" s="71"/>
    </row>
    <row r="96" spans="1:11" ht="16.5">
      <c r="A96" s="17"/>
      <c r="B96" s="17"/>
      <c r="C96" s="74"/>
      <c r="D96" s="71"/>
      <c r="E96" s="71"/>
      <c r="F96" s="71"/>
      <c r="G96" s="71"/>
      <c r="H96" s="71"/>
      <c r="I96" s="71"/>
      <c r="J96" s="71"/>
      <c r="K96" s="71"/>
    </row>
    <row r="97" spans="1:11" ht="16.5">
      <c r="A97" s="17"/>
      <c r="B97" s="17"/>
      <c r="C97" s="74"/>
      <c r="D97" s="71"/>
      <c r="E97" s="71"/>
      <c r="F97" s="71"/>
      <c r="G97" s="71"/>
      <c r="H97" s="71"/>
      <c r="I97" s="71"/>
      <c r="J97" s="71"/>
      <c r="K97" s="71"/>
    </row>
    <row r="98" spans="1:11" ht="16.5">
      <c r="A98" s="17"/>
      <c r="B98" s="17"/>
      <c r="C98" s="74"/>
      <c r="D98" s="71"/>
      <c r="E98" s="71"/>
      <c r="F98" s="71"/>
      <c r="G98" s="71"/>
      <c r="H98" s="71"/>
      <c r="I98" s="71"/>
      <c r="J98" s="71"/>
      <c r="K98" s="71"/>
    </row>
    <row r="99" spans="1:11" ht="16.5">
      <c r="A99" s="17"/>
      <c r="B99" s="17"/>
      <c r="C99" s="74"/>
      <c r="D99" s="71"/>
      <c r="E99" s="71"/>
      <c r="F99" s="71"/>
      <c r="G99" s="71"/>
      <c r="H99" s="71"/>
      <c r="I99" s="71"/>
      <c r="J99" s="71"/>
      <c r="K99" s="71"/>
    </row>
    <row r="100" spans="1:11" ht="16.5">
      <c r="A100" s="17"/>
      <c r="B100" s="17"/>
      <c r="C100" s="74"/>
      <c r="D100" s="71"/>
      <c r="E100" s="71"/>
      <c r="F100" s="71"/>
      <c r="G100" s="71"/>
      <c r="H100" s="71"/>
      <c r="I100" s="71"/>
      <c r="J100" s="71"/>
      <c r="K100" s="71"/>
    </row>
    <row r="101" spans="1:11" ht="16.5">
      <c r="A101" s="17"/>
      <c r="B101" s="17"/>
      <c r="C101" s="74"/>
      <c r="D101" s="71"/>
      <c r="E101" s="71"/>
      <c r="F101" s="71"/>
      <c r="G101" s="71"/>
      <c r="H101" s="71"/>
      <c r="I101" s="71"/>
      <c r="J101" s="71"/>
      <c r="K101" s="71"/>
    </row>
    <row r="102" spans="1:11" ht="16.5">
      <c r="A102" s="17"/>
      <c r="B102" s="17"/>
      <c r="C102" s="74"/>
      <c r="D102" s="71"/>
      <c r="E102" s="71"/>
      <c r="F102" s="71"/>
      <c r="G102" s="71"/>
      <c r="H102" s="71"/>
      <c r="I102" s="71"/>
      <c r="J102" s="71"/>
      <c r="K102" s="71"/>
    </row>
    <row r="103" spans="1:11" ht="16.5">
      <c r="A103" s="17"/>
      <c r="B103" s="17"/>
      <c r="C103" s="74"/>
      <c r="D103" s="71"/>
      <c r="E103" s="71"/>
      <c r="F103" s="71"/>
      <c r="G103" s="71"/>
      <c r="H103" s="71"/>
      <c r="I103" s="71"/>
      <c r="J103" s="71"/>
      <c r="K103" s="71"/>
    </row>
    <row r="104" spans="1:11" ht="16.5">
      <c r="A104" s="17"/>
      <c r="B104" s="17"/>
      <c r="C104" s="74"/>
      <c r="D104" s="71"/>
      <c r="E104" s="71"/>
      <c r="F104" s="71"/>
      <c r="G104" s="71"/>
      <c r="H104" s="71"/>
      <c r="I104" s="71"/>
      <c r="J104" s="71"/>
      <c r="K104" s="71"/>
    </row>
    <row r="105" spans="1:11" ht="16.5">
      <c r="A105" s="17"/>
      <c r="B105" s="17"/>
      <c r="C105" s="74"/>
      <c r="D105" s="71"/>
      <c r="E105" s="71"/>
      <c r="F105" s="71"/>
      <c r="G105" s="71"/>
      <c r="H105" s="71"/>
      <c r="I105" s="71"/>
      <c r="J105" s="71"/>
      <c r="K105" s="71"/>
    </row>
    <row r="106" spans="1:11" ht="16.5">
      <c r="A106" s="17"/>
      <c r="B106" s="17"/>
      <c r="C106" s="74"/>
      <c r="D106" s="71"/>
      <c r="E106" s="71"/>
      <c r="F106" s="71"/>
      <c r="G106" s="71"/>
      <c r="H106" s="71"/>
      <c r="I106" s="71"/>
      <c r="J106" s="71"/>
      <c r="K106" s="71"/>
    </row>
    <row r="107" spans="1:11" ht="16.5">
      <c r="A107" s="17"/>
      <c r="B107" s="17"/>
      <c r="C107" s="74"/>
      <c r="D107" s="71"/>
      <c r="E107" s="71"/>
      <c r="F107" s="71"/>
      <c r="G107" s="71"/>
      <c r="H107" s="71"/>
      <c r="I107" s="71"/>
      <c r="J107" s="71"/>
      <c r="K107" s="71"/>
    </row>
    <row r="108" spans="1:11" ht="16.5">
      <c r="A108" s="17"/>
      <c r="B108" s="17"/>
      <c r="C108" s="74"/>
      <c r="D108" s="71"/>
      <c r="E108" s="71"/>
      <c r="F108" s="71"/>
      <c r="G108" s="71"/>
      <c r="H108" s="71"/>
      <c r="I108" s="71"/>
      <c r="J108" s="71"/>
      <c r="K108" s="71"/>
    </row>
    <row r="109" spans="1:11" ht="16.5">
      <c r="A109" s="17"/>
      <c r="B109" s="17"/>
      <c r="C109" s="74"/>
      <c r="D109" s="71"/>
      <c r="E109" s="71"/>
      <c r="F109" s="71"/>
      <c r="G109" s="71"/>
      <c r="H109" s="71"/>
      <c r="I109" s="71"/>
      <c r="J109" s="71"/>
      <c r="K109" s="71"/>
    </row>
    <row r="110" spans="1:11" ht="16.5">
      <c r="A110" s="17"/>
      <c r="B110" s="17"/>
      <c r="C110" s="74"/>
      <c r="D110" s="71"/>
      <c r="E110" s="71"/>
      <c r="F110" s="71"/>
      <c r="G110" s="71"/>
      <c r="H110" s="71"/>
      <c r="I110" s="71"/>
      <c r="J110" s="71"/>
      <c r="K110" s="71"/>
    </row>
    <row r="111" spans="1:3" ht="16.5">
      <c r="A111" s="17"/>
      <c r="C111" s="1"/>
    </row>
    <row r="112" spans="1:8" ht="18" thickBot="1">
      <c r="A112" s="17"/>
      <c r="F112" t="s">
        <v>43</v>
      </c>
      <c r="H112" t="s">
        <v>43</v>
      </c>
    </row>
    <row r="113" spans="1:8" ht="16.5">
      <c r="A113" s="17"/>
      <c r="B113" s="40" t="s">
        <v>35</v>
      </c>
      <c r="C113" s="41" t="s">
        <v>36</v>
      </c>
      <c r="F113" t="s">
        <v>32</v>
      </c>
      <c r="H113" t="s">
        <v>44</v>
      </c>
    </row>
    <row r="114" spans="1:6" ht="16.5">
      <c r="A114" s="17"/>
      <c r="B114" s="42" t="s">
        <v>39</v>
      </c>
      <c r="C114" s="43" t="s">
        <v>40</v>
      </c>
      <c r="F114" t="s">
        <v>33</v>
      </c>
    </row>
    <row r="115" spans="1:6" ht="16.5">
      <c r="A115" s="17"/>
      <c r="B115" s="42" t="s">
        <v>30</v>
      </c>
      <c r="C115" s="43" t="s">
        <v>32</v>
      </c>
      <c r="F115" t="s">
        <v>34</v>
      </c>
    </row>
    <row r="116" spans="1:6" ht="16.5">
      <c r="A116" s="17"/>
      <c r="B116" s="42" t="s">
        <v>33</v>
      </c>
      <c r="C116" s="43" t="s">
        <v>34</v>
      </c>
      <c r="F116" t="s">
        <v>35</v>
      </c>
    </row>
    <row r="117" spans="1:6" ht="16.5">
      <c r="A117" s="17"/>
      <c r="B117" s="42" t="s">
        <v>32</v>
      </c>
      <c r="C117" s="43" t="s">
        <v>33</v>
      </c>
      <c r="F117" t="s">
        <v>36</v>
      </c>
    </row>
    <row r="118" spans="1:6" ht="16.5">
      <c r="A118" s="17"/>
      <c r="B118" s="42" t="s">
        <v>38</v>
      </c>
      <c r="C118" s="43" t="s">
        <v>39</v>
      </c>
      <c r="F118" t="s">
        <v>37</v>
      </c>
    </row>
    <row r="119" spans="1:6" ht="16.5">
      <c r="A119" s="17"/>
      <c r="B119" s="42" t="s">
        <v>37</v>
      </c>
      <c r="C119" s="43" t="s">
        <v>38</v>
      </c>
      <c r="F119" t="s">
        <v>38</v>
      </c>
    </row>
    <row r="120" spans="2:6" ht="15">
      <c r="B120" s="42" t="s">
        <v>34</v>
      </c>
      <c r="C120" s="43" t="s">
        <v>35</v>
      </c>
      <c r="F120" t="s">
        <v>39</v>
      </c>
    </row>
    <row r="121" spans="2:6" ht="15">
      <c r="B121" s="42" t="s">
        <v>36</v>
      </c>
      <c r="C121" s="43" t="s">
        <v>37</v>
      </c>
      <c r="F121" t="s">
        <v>40</v>
      </c>
    </row>
    <row r="122" spans="2:6" ht="15">
      <c r="B122" s="42" t="s">
        <v>41</v>
      </c>
      <c r="C122" s="43" t="s">
        <v>30</v>
      </c>
      <c r="F122" t="s">
        <v>31</v>
      </c>
    </row>
    <row r="123" spans="2:6" ht="15">
      <c r="B123" s="42" t="s">
        <v>31</v>
      </c>
      <c r="C123" s="43" t="s">
        <v>41</v>
      </c>
      <c r="F123" t="s">
        <v>41</v>
      </c>
    </row>
    <row r="124" spans="2:6" ht="15.75" thickBot="1">
      <c r="B124" s="44" t="s">
        <v>40</v>
      </c>
      <c r="C124" s="45" t="s">
        <v>31</v>
      </c>
      <c r="F124" t="s">
        <v>30</v>
      </c>
    </row>
    <row r="127" spans="1:8" ht="15" hidden="1">
      <c r="A127" s="46" t="s">
        <v>45</v>
      </c>
      <c r="B127" s="48" t="s">
        <v>58</v>
      </c>
      <c r="C127" s="49" t="s">
        <v>59</v>
      </c>
      <c r="D127" s="49" t="s">
        <v>63</v>
      </c>
      <c r="E127" s="50" t="s">
        <v>60</v>
      </c>
      <c r="F127" s="50" t="s">
        <v>61</v>
      </c>
      <c r="G127" s="50" t="s">
        <v>3</v>
      </c>
      <c r="H127" s="50" t="s">
        <v>62</v>
      </c>
    </row>
    <row r="128" spans="1:8" ht="15" hidden="1">
      <c r="A128" s="38" t="s">
        <v>46</v>
      </c>
      <c r="B128" s="47" t="e">
        <f>IF($K$15=#REF!,$C$15,0)</f>
        <v>#REF!</v>
      </c>
      <c r="C128" s="47" t="e">
        <f>IF($K$16=#REF!,$C$16,0)</f>
        <v>#REF!</v>
      </c>
      <c r="D128" s="47" t="e">
        <f>IF($K$17=#REF!,$C$17,0)</f>
        <v>#REF!</v>
      </c>
      <c r="E128" s="47" t="e">
        <f>IF(#REF!=#REF!,#REF!,0)</f>
        <v>#REF!</v>
      </c>
      <c r="F128" s="47" t="e">
        <f>IF(#REF!=#REF!,#REF!,0)</f>
        <v>#REF!</v>
      </c>
      <c r="G128" s="1" t="e">
        <f>#REF!</f>
        <v>#REF!</v>
      </c>
      <c r="H128" s="47" t="e">
        <f aca="true" t="shared" si="23" ref="H128:H139">SUM(B128:G128)</f>
        <v>#REF!</v>
      </c>
    </row>
    <row r="129" spans="1:8" ht="15" hidden="1">
      <c r="A129" s="38" t="s">
        <v>47</v>
      </c>
      <c r="B129" s="47" t="e">
        <f>IF($K$15=#REF!,$C$15,0)</f>
        <v>#REF!</v>
      </c>
      <c r="C129" s="47" t="e">
        <f>IF($K$16=#REF!,$C$16,0)</f>
        <v>#REF!</v>
      </c>
      <c r="D129" s="47" t="e">
        <f>IF($K$17=#REF!,$C$17,0)</f>
        <v>#REF!</v>
      </c>
      <c r="E129" s="47" t="e">
        <f>IF(#REF!=#REF!,#REF!,0)</f>
        <v>#REF!</v>
      </c>
      <c r="F129" s="47" t="e">
        <f>IF(#REF!=#REF!,#REF!,0)</f>
        <v>#REF!</v>
      </c>
      <c r="G129" s="1" t="e">
        <f>#REF!</f>
        <v>#REF!</v>
      </c>
      <c r="H129" s="47" t="e">
        <f t="shared" si="23"/>
        <v>#REF!</v>
      </c>
    </row>
    <row r="130" spans="1:8" ht="15" hidden="1">
      <c r="A130" s="38" t="s">
        <v>48</v>
      </c>
      <c r="B130" s="47" t="e">
        <f>IF($K$15=#REF!,$C$15,0)</f>
        <v>#REF!</v>
      </c>
      <c r="C130" s="47" t="e">
        <f>IF($K$16=#REF!,$C$16,0)</f>
        <v>#REF!</v>
      </c>
      <c r="D130" s="47" t="e">
        <f>IF($K$17=#REF!,$C$17,0)</f>
        <v>#REF!</v>
      </c>
      <c r="E130" s="47" t="e">
        <f>IF(#REF!=#REF!,#REF!,0)</f>
        <v>#REF!</v>
      </c>
      <c r="F130" s="47" t="e">
        <f>IF(#REF!=#REF!,#REF!,0)</f>
        <v>#REF!</v>
      </c>
      <c r="G130" s="1" t="e">
        <f>#REF!</f>
        <v>#REF!</v>
      </c>
      <c r="H130" s="47" t="e">
        <f t="shared" si="23"/>
        <v>#REF!</v>
      </c>
    </row>
    <row r="131" spans="1:8" ht="15" hidden="1">
      <c r="A131" s="38" t="s">
        <v>49</v>
      </c>
      <c r="B131" s="47" t="e">
        <f>IF($K$15=#REF!,$C$15,0)</f>
        <v>#REF!</v>
      </c>
      <c r="C131" s="47" t="e">
        <f>IF($K$16=#REF!,$C$16,0)</f>
        <v>#REF!</v>
      </c>
      <c r="D131" s="47" t="e">
        <f>IF($K$17=#REF!,$C$17,0)</f>
        <v>#REF!</v>
      </c>
      <c r="E131" s="47" t="e">
        <f>IF(#REF!=#REF!,#REF!,0)</f>
        <v>#REF!</v>
      </c>
      <c r="F131" s="47" t="e">
        <f>IF(#REF!=#REF!,#REF!,0)</f>
        <v>#REF!</v>
      </c>
      <c r="G131" s="1" t="e">
        <f>#REF!</f>
        <v>#REF!</v>
      </c>
      <c r="H131" s="47" t="e">
        <f t="shared" si="23"/>
        <v>#REF!</v>
      </c>
    </row>
    <row r="132" spans="1:8" ht="15" hidden="1">
      <c r="A132" s="38" t="s">
        <v>50</v>
      </c>
      <c r="B132" s="47" t="e">
        <f>IF($K$15=#REF!,$C$15,0)</f>
        <v>#REF!</v>
      </c>
      <c r="C132" s="47" t="e">
        <f>IF($K$16=#REF!,$C$16,0)</f>
        <v>#REF!</v>
      </c>
      <c r="D132" s="47" t="e">
        <f>IF($K$17=#REF!,$C$17,0)</f>
        <v>#REF!</v>
      </c>
      <c r="E132" s="47" t="e">
        <f>IF(#REF!=#REF!,#REF!,0)</f>
        <v>#REF!</v>
      </c>
      <c r="F132" s="47" t="e">
        <f>IF(#REF!=#REF!,#REF!,0)</f>
        <v>#REF!</v>
      </c>
      <c r="G132" s="1" t="e">
        <f>#REF!</f>
        <v>#REF!</v>
      </c>
      <c r="H132" s="47" t="e">
        <f t="shared" si="23"/>
        <v>#REF!</v>
      </c>
    </row>
    <row r="133" spans="1:8" ht="15" hidden="1">
      <c r="A133" s="38" t="s">
        <v>51</v>
      </c>
      <c r="B133" s="47" t="e">
        <f>IF($K$15=#REF!,$C$15,0)</f>
        <v>#REF!</v>
      </c>
      <c r="C133" s="47" t="e">
        <f>IF($K$16=#REF!,$C$16,0)</f>
        <v>#REF!</v>
      </c>
      <c r="D133" s="47" t="e">
        <f>IF($K$17=#REF!,$C$17,0)</f>
        <v>#REF!</v>
      </c>
      <c r="E133" s="47" t="e">
        <f>IF(#REF!=#REF!,#REF!,0)</f>
        <v>#REF!</v>
      </c>
      <c r="F133" s="47" t="e">
        <f>IF(#REF!=#REF!,#REF!,0)</f>
        <v>#REF!</v>
      </c>
      <c r="G133" s="1" t="e">
        <f>#REF!</f>
        <v>#REF!</v>
      </c>
      <c r="H133" s="47" t="e">
        <f t="shared" si="23"/>
        <v>#REF!</v>
      </c>
    </row>
    <row r="134" spans="1:8" ht="15" hidden="1">
      <c r="A134" s="38" t="s">
        <v>52</v>
      </c>
      <c r="B134" s="47" t="e">
        <f>IF($K$15=#REF!,$C$15,0)</f>
        <v>#REF!</v>
      </c>
      <c r="C134" s="47" t="e">
        <f>IF($K$16=#REF!,$C$16,0)</f>
        <v>#REF!</v>
      </c>
      <c r="D134" s="47" t="e">
        <f>IF($K$17=#REF!,$C$17,0)</f>
        <v>#REF!</v>
      </c>
      <c r="E134" s="47" t="e">
        <f>IF(#REF!=#REF!,#REF!,0)</f>
        <v>#REF!</v>
      </c>
      <c r="F134" s="47" t="e">
        <f>IF(#REF!=#REF!,#REF!,0)</f>
        <v>#REF!</v>
      </c>
      <c r="G134" s="1" t="e">
        <f>#REF!</f>
        <v>#REF!</v>
      </c>
      <c r="H134" s="47" t="e">
        <f t="shared" si="23"/>
        <v>#REF!</v>
      </c>
    </row>
    <row r="135" spans="1:8" ht="15" hidden="1">
      <c r="A135" s="38" t="s">
        <v>53</v>
      </c>
      <c r="B135" s="47" t="e">
        <f>IF($K$15=#REF!,$C$15,0)</f>
        <v>#REF!</v>
      </c>
      <c r="C135" s="47" t="e">
        <f>IF($K$16=#REF!,$C$16,0)</f>
        <v>#REF!</v>
      </c>
      <c r="D135" s="47" t="e">
        <f>IF($K$17=#REF!,$C$17,0)</f>
        <v>#REF!</v>
      </c>
      <c r="E135" s="47" t="e">
        <f>IF(#REF!=#REF!,#REF!,0)</f>
        <v>#REF!</v>
      </c>
      <c r="F135" s="47" t="e">
        <f>IF(#REF!=#REF!,#REF!,0)</f>
        <v>#REF!</v>
      </c>
      <c r="G135" s="1" t="e">
        <f>#REF!</f>
        <v>#REF!</v>
      </c>
      <c r="H135" s="47" t="e">
        <f t="shared" si="23"/>
        <v>#REF!</v>
      </c>
    </row>
    <row r="136" spans="1:8" ht="15" hidden="1">
      <c r="A136" s="38" t="s">
        <v>54</v>
      </c>
      <c r="B136" s="47" t="e">
        <f>IF($K$15=#REF!,$C$15,0)</f>
        <v>#REF!</v>
      </c>
      <c r="C136" s="47" t="e">
        <f>IF($K$16=#REF!,$C$16,0)</f>
        <v>#REF!</v>
      </c>
      <c r="D136" s="47" t="e">
        <f>IF($K$17=#REF!,$C$17,0)</f>
        <v>#REF!</v>
      </c>
      <c r="E136" s="47" t="e">
        <f>IF(#REF!=#REF!,#REF!,0)</f>
        <v>#REF!</v>
      </c>
      <c r="F136" s="47" t="e">
        <f>IF(#REF!=#REF!,#REF!,0)</f>
        <v>#REF!</v>
      </c>
      <c r="G136" s="1" t="e">
        <f>#REF!</f>
        <v>#REF!</v>
      </c>
      <c r="H136" s="47" t="e">
        <f t="shared" si="23"/>
        <v>#REF!</v>
      </c>
    </row>
    <row r="137" spans="1:8" ht="15" hidden="1">
      <c r="A137" s="38" t="s">
        <v>55</v>
      </c>
      <c r="B137" s="47" t="e">
        <f>IF($K$15=#REF!,$C$15,0)</f>
        <v>#REF!</v>
      </c>
      <c r="C137" s="47" t="e">
        <f>IF($K$16=#REF!,$C$16,0)</f>
        <v>#REF!</v>
      </c>
      <c r="D137" s="47" t="e">
        <f>IF($K$17=#REF!,$C$17,0)</f>
        <v>#REF!</v>
      </c>
      <c r="E137" s="47" t="e">
        <f>IF(#REF!=#REF!,#REF!,0)</f>
        <v>#REF!</v>
      </c>
      <c r="F137" s="47" t="e">
        <f>IF(#REF!=#REF!,#REF!,0)</f>
        <v>#REF!</v>
      </c>
      <c r="G137" s="1" t="e">
        <f>#REF!</f>
        <v>#REF!</v>
      </c>
      <c r="H137" s="47" t="e">
        <f t="shared" si="23"/>
        <v>#REF!</v>
      </c>
    </row>
    <row r="138" spans="1:8" ht="15" hidden="1">
      <c r="A138" s="38" t="s">
        <v>56</v>
      </c>
      <c r="B138" s="47" t="e">
        <f>IF($K$15=#REF!,$C$15,0)</f>
        <v>#REF!</v>
      </c>
      <c r="C138" s="47" t="e">
        <f>IF($K$16=#REF!,$C$16,0)</f>
        <v>#REF!</v>
      </c>
      <c r="D138" s="47" t="e">
        <f>IF($K$17=#REF!,$C$17,0)</f>
        <v>#REF!</v>
      </c>
      <c r="E138" s="47" t="e">
        <f>IF(#REF!=#REF!,#REF!,0)</f>
        <v>#REF!</v>
      </c>
      <c r="F138" s="47" t="e">
        <f>IF(#REF!=#REF!,#REF!,0)</f>
        <v>#REF!</v>
      </c>
      <c r="G138" s="1" t="e">
        <f>#REF!</f>
        <v>#REF!</v>
      </c>
      <c r="H138" s="47" t="e">
        <f t="shared" si="23"/>
        <v>#REF!</v>
      </c>
    </row>
    <row r="139" spans="1:8" ht="15" hidden="1">
      <c r="A139" s="38" t="s">
        <v>57</v>
      </c>
      <c r="B139" s="47" t="e">
        <f>IF($K$15=#REF!,$C$15,0)</f>
        <v>#REF!</v>
      </c>
      <c r="C139" s="47" t="e">
        <f>IF($K$16=#REF!,$C$16,0)</f>
        <v>#REF!</v>
      </c>
      <c r="D139" s="47" t="e">
        <f>IF($K$17=#REF!,$C$17,0)</f>
        <v>#REF!</v>
      </c>
      <c r="E139" s="47" t="e">
        <f>IF(#REF!=#REF!,#REF!,0)</f>
        <v>#REF!</v>
      </c>
      <c r="F139" s="47" t="e">
        <f>IF(#REF!=#REF!,#REF!,0)</f>
        <v>#REF!</v>
      </c>
      <c r="G139" s="1" t="e">
        <f>#REF!</f>
        <v>#REF!</v>
      </c>
      <c r="H139" s="47" t="e">
        <f t="shared" si="23"/>
        <v>#REF!</v>
      </c>
    </row>
  </sheetData>
  <sheetProtection/>
  <mergeCells count="33">
    <mergeCell ref="B1:F1"/>
    <mergeCell ref="H1:L1"/>
    <mergeCell ref="B2:F2"/>
    <mergeCell ref="H2:L2"/>
    <mergeCell ref="B3:F3"/>
    <mergeCell ref="H3:L3"/>
    <mergeCell ref="G15:H15"/>
    <mergeCell ref="I15:J15"/>
    <mergeCell ref="B4:F4"/>
    <mergeCell ref="H4:L4"/>
    <mergeCell ref="B6:K6"/>
    <mergeCell ref="J7:K7"/>
    <mergeCell ref="C13:D13"/>
    <mergeCell ref="E13:F13"/>
    <mergeCell ref="G13:H13"/>
    <mergeCell ref="C16:D16"/>
    <mergeCell ref="E16:F16"/>
    <mergeCell ref="G16:H16"/>
    <mergeCell ref="I16:J16"/>
    <mergeCell ref="C14:D14"/>
    <mergeCell ref="E14:F14"/>
    <mergeCell ref="G14:H14"/>
    <mergeCell ref="I14:J14"/>
    <mergeCell ref="C15:D15"/>
    <mergeCell ref="E15:F15"/>
    <mergeCell ref="A21:D21"/>
    <mergeCell ref="C18:D18"/>
    <mergeCell ref="G18:H18"/>
    <mergeCell ref="I18:J18"/>
    <mergeCell ref="C17:D17"/>
    <mergeCell ref="E17:F17"/>
    <mergeCell ref="G17:H17"/>
    <mergeCell ref="I17:J17"/>
  </mergeCells>
  <dataValidations count="2">
    <dataValidation type="list" allowBlank="1" showInputMessage="1" showErrorMessage="1" sqref="B4:F4">
      <formula1>'Taxes &amp; Hazard'!$F$113:$F$124</formula1>
    </dataValidation>
    <dataValidation type="list" allowBlank="1" showInputMessage="1" showErrorMessage="1" sqref="K15:K17">
      <formula1>'Taxes &amp; Hazard'!$F$112:$F$124</formula1>
    </dataValidation>
  </dataValidations>
  <printOptions horizontalCentered="1"/>
  <pageMargins left="0.25" right="0.25" top="0.5" bottom="0.5" header="0.25" footer="0.25"/>
  <pageSetup horizontalDpi="300" verticalDpi="300" orientation="portrait" paperSize="5" scale="71"/>
  <headerFooter alignWithMargins="0">
    <oddHeader xml:space="preserve">&amp;C&amp;"Arial,Bold"&amp;14&amp;UINITIAL ESCROW ANALYSIS </oddHeader>
    <oddFooter>&amp;L&amp;D&amp;R&amp;U&amp;F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zoomScale="94" zoomScaleNormal="94" workbookViewId="0" topLeftCell="A1">
      <selection activeCell="F136" sqref="F136"/>
    </sheetView>
  </sheetViews>
  <sheetFormatPr defaultColWidth="8.6640625" defaultRowHeight="15"/>
  <cols>
    <col min="1" max="1" width="14.4453125" style="0" customWidth="1"/>
    <col min="2" max="4" width="9.3359375" style="0" customWidth="1"/>
    <col min="5" max="5" width="6.6640625" style="0" customWidth="1"/>
    <col min="6" max="6" width="9.3359375" style="0" customWidth="1"/>
    <col min="7" max="7" width="12.6640625" style="0" customWidth="1"/>
    <col min="8" max="8" width="9.3359375" style="0" customWidth="1"/>
    <col min="9" max="9" width="6.4453125" style="0" customWidth="1"/>
    <col min="10" max="10" width="10.3359375" style="0" customWidth="1"/>
    <col min="11" max="12" width="9.3359375" style="0" customWidth="1"/>
  </cols>
  <sheetData>
    <row r="1" spans="1:12" ht="17.25" customHeight="1" thickTop="1">
      <c r="A1" s="14" t="s">
        <v>19</v>
      </c>
      <c r="B1" s="133"/>
      <c r="C1" s="134"/>
      <c r="D1" s="134"/>
      <c r="E1" s="134"/>
      <c r="F1" s="135"/>
      <c r="H1" s="136" t="s">
        <v>26</v>
      </c>
      <c r="I1" s="137"/>
      <c r="J1" s="137"/>
      <c r="K1" s="137"/>
      <c r="L1" s="138"/>
    </row>
    <row r="2" spans="1:12" ht="18" customHeight="1">
      <c r="A2" s="14" t="s">
        <v>17</v>
      </c>
      <c r="B2" s="139"/>
      <c r="C2" s="140"/>
      <c r="D2" s="140"/>
      <c r="E2" s="140"/>
      <c r="F2" s="141"/>
      <c r="H2" s="142" t="s">
        <v>24</v>
      </c>
      <c r="I2" s="143"/>
      <c r="J2" s="143"/>
      <c r="K2" s="143"/>
      <c r="L2" s="144"/>
    </row>
    <row r="3" spans="1:12" ht="18" customHeight="1">
      <c r="A3" s="14" t="s">
        <v>18</v>
      </c>
      <c r="B3" s="145"/>
      <c r="C3" s="146"/>
      <c r="D3" s="146"/>
      <c r="E3" s="146"/>
      <c r="F3" s="147"/>
      <c r="H3" s="148" t="s">
        <v>23</v>
      </c>
      <c r="I3" s="149"/>
      <c r="J3" s="149"/>
      <c r="K3" s="149"/>
      <c r="L3" s="150"/>
    </row>
    <row r="4" spans="1:12" ht="15.75" thickBot="1">
      <c r="A4" s="14" t="s">
        <v>81</v>
      </c>
      <c r="B4" s="121" t="s">
        <v>32</v>
      </c>
      <c r="C4" s="122"/>
      <c r="D4" s="122"/>
      <c r="E4" s="122"/>
      <c r="F4" s="123"/>
      <c r="H4" s="124" t="s">
        <v>98</v>
      </c>
      <c r="I4" s="125"/>
      <c r="J4" s="125"/>
      <c r="K4" s="125"/>
      <c r="L4" s="126"/>
    </row>
    <row r="5" ht="16.5" thickBot="1" thickTop="1">
      <c r="L5" t="s">
        <v>83</v>
      </c>
    </row>
    <row r="6" spans="2:12" ht="18.75" thickBot="1" thickTop="1">
      <c r="B6" s="127" t="s">
        <v>84</v>
      </c>
      <c r="C6" s="128"/>
      <c r="D6" s="128"/>
      <c r="E6" s="128"/>
      <c r="F6" s="128"/>
      <c r="G6" s="128"/>
      <c r="H6" s="128"/>
      <c r="I6" s="128"/>
      <c r="J6" s="128"/>
      <c r="K6" s="129"/>
      <c r="L6" s="96">
        <v>41883</v>
      </c>
    </row>
    <row r="7" spans="2:11" ht="15.75" thickTop="1">
      <c r="B7" s="99" t="s">
        <v>85</v>
      </c>
      <c r="C7" s="100" t="s">
        <v>86</v>
      </c>
      <c r="D7" s="101"/>
      <c r="E7" s="101"/>
      <c r="F7" s="101"/>
      <c r="G7" s="101"/>
      <c r="H7" s="101"/>
      <c r="I7" s="102"/>
      <c r="J7" s="130">
        <f>L29</f>
        <v>0</v>
      </c>
      <c r="K7" s="131"/>
    </row>
    <row r="8" spans="2:11" ht="15">
      <c r="B8" s="97" t="s">
        <v>87</v>
      </c>
      <c r="C8" s="80" t="s">
        <v>76</v>
      </c>
      <c r="D8" s="80"/>
      <c r="E8" s="80"/>
      <c r="F8" s="79">
        <f>G18</f>
        <v>0</v>
      </c>
      <c r="G8" s="103" t="s">
        <v>93</v>
      </c>
      <c r="H8" s="104">
        <f>IF(ISERROR(L46/G18)=TRUE,0,ROUND(L46/G18,0))</f>
        <v>0</v>
      </c>
      <c r="I8" s="105" t="s">
        <v>94</v>
      </c>
      <c r="J8" s="98">
        <f>L46</f>
        <v>0</v>
      </c>
      <c r="K8" s="83"/>
    </row>
    <row r="9" spans="2:11" ht="15">
      <c r="B9" s="97" t="s">
        <v>88</v>
      </c>
      <c r="C9" s="80" t="s">
        <v>79</v>
      </c>
      <c r="D9" s="80"/>
      <c r="E9" s="80"/>
      <c r="F9" s="79">
        <f>G19</f>
        <v>0</v>
      </c>
      <c r="G9" s="103" t="s">
        <v>93</v>
      </c>
      <c r="H9" s="104">
        <f>IF(ISERROR(L62/G19)=TRUE,0,ROUND(L62/G19,0))</f>
        <v>0</v>
      </c>
      <c r="I9" s="105" t="s">
        <v>94</v>
      </c>
      <c r="J9" s="98">
        <f>L62</f>
        <v>0</v>
      </c>
      <c r="K9" s="83"/>
    </row>
    <row r="10" spans="2:11" ht="15">
      <c r="B10" s="97" t="s">
        <v>89</v>
      </c>
      <c r="C10" s="84" t="s">
        <v>77</v>
      </c>
      <c r="D10" s="84"/>
      <c r="E10" s="84"/>
      <c r="F10" s="107">
        <f>G20+G21</f>
        <v>0</v>
      </c>
      <c r="G10" s="103" t="s">
        <v>93</v>
      </c>
      <c r="H10" s="106">
        <f>IF(ISERROR(L78/(G20+G21))=TRUE,0,ROUND(L78/(G20+G21),0))</f>
        <v>0</v>
      </c>
      <c r="I10" s="105" t="s">
        <v>94</v>
      </c>
      <c r="J10" s="98">
        <f>L78</f>
        <v>0</v>
      </c>
      <c r="K10" s="83"/>
    </row>
    <row r="11" spans="2:11" ht="15">
      <c r="B11" s="97" t="s">
        <v>90</v>
      </c>
      <c r="C11" s="84" t="s">
        <v>27</v>
      </c>
      <c r="D11" s="84"/>
      <c r="E11" s="84"/>
      <c r="F11" s="79">
        <f>G22</f>
        <v>0</v>
      </c>
      <c r="G11" s="103" t="s">
        <v>93</v>
      </c>
      <c r="H11" s="106">
        <f>IF(ISERROR(L94/G22)=TRUE,0,ROUND(L94/(G22),0))</f>
        <v>0</v>
      </c>
      <c r="I11" s="105" t="s">
        <v>94</v>
      </c>
      <c r="J11" s="98">
        <f>L94</f>
        <v>0</v>
      </c>
      <c r="K11" s="83"/>
    </row>
    <row r="12" spans="2:11" ht="15">
      <c r="B12" s="97" t="s">
        <v>92</v>
      </c>
      <c r="C12" s="84" t="s">
        <v>80</v>
      </c>
      <c r="D12" s="84"/>
      <c r="E12" s="84"/>
      <c r="F12" s="79">
        <f>G23</f>
        <v>0</v>
      </c>
      <c r="G12" s="103" t="s">
        <v>93</v>
      </c>
      <c r="H12" s="106">
        <f>IF(ISERROR(L110/G23)=TRUE,0,ROUND(L110/(G23),0))</f>
        <v>0</v>
      </c>
      <c r="I12" s="105" t="s">
        <v>94</v>
      </c>
      <c r="J12" s="98">
        <f>L110</f>
        <v>0</v>
      </c>
      <c r="K12" s="83"/>
    </row>
    <row r="13" spans="2:11" ht="15">
      <c r="B13" s="97" t="s">
        <v>91</v>
      </c>
      <c r="C13" s="86" t="s">
        <v>78</v>
      </c>
      <c r="D13" s="84"/>
      <c r="E13" s="84"/>
      <c r="F13" s="81"/>
      <c r="G13" s="82"/>
      <c r="H13" s="85"/>
      <c r="I13" s="82"/>
      <c r="J13" s="98">
        <f>J7-SUM(J8:J12)</f>
        <v>0</v>
      </c>
      <c r="K13" s="83"/>
    </row>
    <row r="14" spans="3:10" ht="15">
      <c r="C14" s="87"/>
      <c r="D14" s="88"/>
      <c r="E14" s="88"/>
      <c r="F14" s="88"/>
      <c r="G14" s="89"/>
      <c r="H14" s="90"/>
      <c r="I14" s="91"/>
      <c r="J14" s="92"/>
    </row>
    <row r="15" spans="1:13" ht="18" thickBot="1">
      <c r="A15" s="30"/>
      <c r="B15" s="30"/>
      <c r="C15" s="30"/>
      <c r="D15" s="30"/>
      <c r="E15" s="30"/>
      <c r="F15" s="30"/>
      <c r="G15" s="30"/>
      <c r="H15" s="31"/>
      <c r="I15" s="35"/>
      <c r="J15" s="35"/>
      <c r="K15" s="30"/>
      <c r="L15" s="30"/>
      <c r="M15" s="30"/>
    </row>
    <row r="16" spans="3:8" ht="15.75" thickTop="1">
      <c r="C16" s="132" t="s">
        <v>12</v>
      </c>
      <c r="D16" s="132"/>
      <c r="E16" s="120" t="s">
        <v>21</v>
      </c>
      <c r="F16" s="120"/>
      <c r="G16" s="132" t="s">
        <v>13</v>
      </c>
      <c r="H16" s="132"/>
    </row>
    <row r="17" spans="2:11" ht="15">
      <c r="B17" s="4"/>
      <c r="C17" s="119" t="s">
        <v>11</v>
      </c>
      <c r="D17" s="119"/>
      <c r="E17" s="119" t="s">
        <v>22</v>
      </c>
      <c r="F17" s="119"/>
      <c r="G17" s="120" t="s">
        <v>1</v>
      </c>
      <c r="H17" s="120"/>
      <c r="I17" s="119" t="s">
        <v>2</v>
      </c>
      <c r="J17" s="119"/>
      <c r="K17" s="46" t="s">
        <v>42</v>
      </c>
    </row>
    <row r="18" spans="2:11" ht="15">
      <c r="B18" s="15" t="s">
        <v>70</v>
      </c>
      <c r="C18" s="111">
        <v>0</v>
      </c>
      <c r="D18" s="112"/>
      <c r="E18" s="113">
        <v>2</v>
      </c>
      <c r="F18" s="114"/>
      <c r="G18" s="115">
        <f aca="true" t="shared" si="0" ref="G18:G23">SUM(C18/12)</f>
        <v>0</v>
      </c>
      <c r="H18" s="116"/>
      <c r="I18" s="117">
        <f aca="true" t="shared" si="1" ref="I18:I23">E18*G18</f>
        <v>0</v>
      </c>
      <c r="J18" s="118"/>
      <c r="K18" s="66" t="s">
        <v>43</v>
      </c>
    </row>
    <row r="19" spans="2:11" ht="15">
      <c r="B19" s="15" t="s">
        <v>72</v>
      </c>
      <c r="C19" s="111">
        <v>0</v>
      </c>
      <c r="D19" s="112"/>
      <c r="E19" s="151">
        <v>2</v>
      </c>
      <c r="F19" s="152"/>
      <c r="G19" s="115">
        <f t="shared" si="0"/>
        <v>0</v>
      </c>
      <c r="H19" s="116"/>
      <c r="I19" s="117">
        <f t="shared" si="1"/>
        <v>0</v>
      </c>
      <c r="J19" s="118"/>
      <c r="K19" s="66" t="s">
        <v>43</v>
      </c>
    </row>
    <row r="20" spans="2:11" ht="15">
      <c r="B20" s="108" t="s">
        <v>64</v>
      </c>
      <c r="C20" s="111">
        <v>0</v>
      </c>
      <c r="D20" s="112"/>
      <c r="E20" s="113">
        <v>2</v>
      </c>
      <c r="F20" s="114"/>
      <c r="G20" s="115">
        <f t="shared" si="0"/>
        <v>0</v>
      </c>
      <c r="H20" s="116"/>
      <c r="I20" s="117">
        <f t="shared" si="1"/>
        <v>0</v>
      </c>
      <c r="J20" s="118"/>
      <c r="K20" s="66" t="s">
        <v>43</v>
      </c>
    </row>
    <row r="21" spans="2:11" ht="15">
      <c r="B21" s="108" t="s">
        <v>65</v>
      </c>
      <c r="C21" s="111">
        <v>0</v>
      </c>
      <c r="D21" s="112"/>
      <c r="E21" s="113">
        <v>2</v>
      </c>
      <c r="F21" s="114"/>
      <c r="G21" s="115">
        <f>SUM(C21/12)</f>
        <v>0</v>
      </c>
      <c r="H21" s="116"/>
      <c r="I21" s="117">
        <f t="shared" si="1"/>
        <v>0</v>
      </c>
      <c r="J21" s="118"/>
      <c r="K21" s="66" t="s">
        <v>43</v>
      </c>
    </row>
    <row r="22" spans="2:11" ht="15">
      <c r="B22" s="15" t="s">
        <v>73</v>
      </c>
      <c r="C22" s="111">
        <v>0</v>
      </c>
      <c r="D22" s="112"/>
      <c r="E22" s="113">
        <v>2</v>
      </c>
      <c r="F22" s="114">
        <v>2</v>
      </c>
      <c r="G22" s="115">
        <f>SUM(C22/12)</f>
        <v>0</v>
      </c>
      <c r="H22" s="116"/>
      <c r="I22" s="117">
        <f>E22*G22</f>
        <v>0</v>
      </c>
      <c r="J22" s="118"/>
      <c r="K22" s="66" t="s">
        <v>43</v>
      </c>
    </row>
    <row r="23" spans="2:11" ht="15">
      <c r="B23" s="34" t="s">
        <v>74</v>
      </c>
      <c r="C23" s="111">
        <v>0</v>
      </c>
      <c r="D23" s="112"/>
      <c r="E23" s="113">
        <v>2</v>
      </c>
      <c r="F23" s="114"/>
      <c r="G23" s="115">
        <f t="shared" si="0"/>
        <v>0</v>
      </c>
      <c r="H23" s="116"/>
      <c r="I23" s="117">
        <f t="shared" si="1"/>
        <v>0</v>
      </c>
      <c r="J23" s="118"/>
      <c r="K23" s="66" t="s">
        <v>43</v>
      </c>
    </row>
    <row r="24" spans="2:10" ht="15">
      <c r="B24" s="15" t="s">
        <v>20</v>
      </c>
      <c r="C24" s="110">
        <f>SUM(C18:D23)</f>
        <v>0</v>
      </c>
      <c r="D24" s="110"/>
      <c r="G24" s="110">
        <f>SUM(G18:H23)</f>
        <v>0</v>
      </c>
      <c r="H24" s="110"/>
      <c r="I24" s="110">
        <f>SUM(I18:J23)</f>
        <v>0</v>
      </c>
      <c r="J24" s="110"/>
    </row>
    <row r="26" ht="15">
      <c r="A26" s="3" t="s">
        <v>4</v>
      </c>
    </row>
    <row r="27" spans="1:12" ht="15">
      <c r="A27" s="109" t="s">
        <v>5</v>
      </c>
      <c r="B27" s="109"/>
      <c r="C27" s="109"/>
      <c r="D27" s="109"/>
      <c r="F27" s="67" t="s">
        <v>6</v>
      </c>
      <c r="G27" s="11"/>
      <c r="H27" s="11"/>
      <c r="J27" s="67" t="s">
        <v>7</v>
      </c>
      <c r="K27" s="11"/>
      <c r="L27" s="11"/>
    </row>
    <row r="28" spans="1:12" ht="15.75" thickBot="1">
      <c r="A28" s="5" t="s">
        <v>8</v>
      </c>
      <c r="B28" s="5" t="s">
        <v>15</v>
      </c>
      <c r="C28" s="6" t="s">
        <v>16</v>
      </c>
      <c r="D28" s="5" t="s">
        <v>9</v>
      </c>
      <c r="F28" s="5" t="s">
        <v>15</v>
      </c>
      <c r="G28" s="6" t="s">
        <v>16</v>
      </c>
      <c r="H28" s="5" t="s">
        <v>9</v>
      </c>
      <c r="J28" s="5" t="s">
        <v>15</v>
      </c>
      <c r="K28" s="6" t="s">
        <v>16</v>
      </c>
      <c r="L28" s="5" t="s">
        <v>9</v>
      </c>
    </row>
    <row r="29" spans="1:12" ht="15.75" thickTop="1">
      <c r="A29" s="27" t="s">
        <v>14</v>
      </c>
      <c r="B29" s="28">
        <v>0</v>
      </c>
      <c r="C29" s="16"/>
      <c r="D29" s="29">
        <f>SUM(B29-C29)</f>
        <v>0</v>
      </c>
      <c r="F29" s="19">
        <v>0</v>
      </c>
      <c r="G29" s="18"/>
      <c r="H29" s="20">
        <f>-(MIN(D29:D41))</f>
        <v>0</v>
      </c>
      <c r="I29" s="21"/>
      <c r="J29" s="19">
        <v>0</v>
      </c>
      <c r="K29" s="18"/>
      <c r="L29" s="32">
        <f>SUM(I24+H29)</f>
        <v>0</v>
      </c>
    </row>
    <row r="30" spans="1:12" ht="15">
      <c r="A30" s="39" t="str">
        <f>VLOOKUP(B4,$B$166:$C$177,1)</f>
        <v>January</v>
      </c>
      <c r="B30" s="18">
        <f>$G$24</f>
        <v>0</v>
      </c>
      <c r="C30" s="25">
        <f aca="true" t="shared" si="2" ref="C30:C41">C47+C63+C79+C95+C111</f>
        <v>0</v>
      </c>
      <c r="D30" s="18">
        <f>SUM(D29+B30-C30)</f>
        <v>0</v>
      </c>
      <c r="F30" s="18">
        <f aca="true" t="shared" si="3" ref="F30:F41">$G$24</f>
        <v>0</v>
      </c>
      <c r="G30" s="18">
        <f aca="true" t="shared" si="4" ref="G30:G41">SUM(C30*1)</f>
        <v>0</v>
      </c>
      <c r="H30" s="20">
        <f>(SUM(H29+F30-G30))</f>
        <v>0</v>
      </c>
      <c r="I30" s="21"/>
      <c r="J30" s="18">
        <f aca="true" t="shared" si="5" ref="J30:J41">$G$24</f>
        <v>0</v>
      </c>
      <c r="K30" s="18">
        <f aca="true" t="shared" si="6" ref="K30:K41">SUM(G30*1)</f>
        <v>0</v>
      </c>
      <c r="L30" s="18">
        <f aca="true" t="shared" si="7" ref="L30:L41">SUM(L29+J30-K30)</f>
        <v>0</v>
      </c>
    </row>
    <row r="31" spans="1:12" ht="15">
      <c r="A31" s="39" t="str">
        <f aca="true" t="shared" si="8" ref="A31:A41">VLOOKUP(A30,$B$166:$C$177,2)</f>
        <v>February</v>
      </c>
      <c r="B31" s="18">
        <f>G24</f>
        <v>0</v>
      </c>
      <c r="C31" s="25">
        <f t="shared" si="2"/>
        <v>0</v>
      </c>
      <c r="D31" s="18">
        <f aca="true" t="shared" si="9" ref="D31:D41">SUM(D30+B31-C31)</f>
        <v>0</v>
      </c>
      <c r="F31" s="18">
        <f t="shared" si="3"/>
        <v>0</v>
      </c>
      <c r="G31" s="18">
        <f t="shared" si="4"/>
        <v>0</v>
      </c>
      <c r="H31" s="20">
        <f aca="true" t="shared" si="10" ref="H31:H41">SUM(H30+F31-G31)</f>
        <v>0</v>
      </c>
      <c r="I31" s="21"/>
      <c r="J31" s="18">
        <f t="shared" si="5"/>
        <v>0</v>
      </c>
      <c r="K31" s="18">
        <f t="shared" si="6"/>
        <v>0</v>
      </c>
      <c r="L31" s="18">
        <f t="shared" si="7"/>
        <v>0</v>
      </c>
    </row>
    <row r="32" spans="1:12" ht="15">
      <c r="A32" s="39" t="str">
        <f t="shared" si="8"/>
        <v>March</v>
      </c>
      <c r="B32" s="18">
        <f>G24</f>
        <v>0</v>
      </c>
      <c r="C32" s="25">
        <f t="shared" si="2"/>
        <v>0</v>
      </c>
      <c r="D32" s="18">
        <f t="shared" si="9"/>
        <v>0</v>
      </c>
      <c r="F32" s="18">
        <f t="shared" si="3"/>
        <v>0</v>
      </c>
      <c r="G32" s="18">
        <f t="shared" si="4"/>
        <v>0</v>
      </c>
      <c r="H32" s="20">
        <f t="shared" si="10"/>
        <v>0</v>
      </c>
      <c r="I32" s="21"/>
      <c r="J32" s="18">
        <f t="shared" si="5"/>
        <v>0</v>
      </c>
      <c r="K32" s="18">
        <f t="shared" si="6"/>
        <v>0</v>
      </c>
      <c r="L32" s="18">
        <f t="shared" si="7"/>
        <v>0</v>
      </c>
    </row>
    <row r="33" spans="1:12" ht="15">
      <c r="A33" s="39" t="str">
        <f t="shared" si="8"/>
        <v>April</v>
      </c>
      <c r="B33" s="18">
        <f>G24</f>
        <v>0</v>
      </c>
      <c r="C33" s="25">
        <f t="shared" si="2"/>
        <v>0</v>
      </c>
      <c r="D33" s="18">
        <f t="shared" si="9"/>
        <v>0</v>
      </c>
      <c r="F33" s="18">
        <f t="shared" si="3"/>
        <v>0</v>
      </c>
      <c r="G33" s="18">
        <f t="shared" si="4"/>
        <v>0</v>
      </c>
      <c r="H33" s="20">
        <f t="shared" si="10"/>
        <v>0</v>
      </c>
      <c r="I33" s="21"/>
      <c r="J33" s="18">
        <f t="shared" si="5"/>
        <v>0</v>
      </c>
      <c r="K33" s="18">
        <f t="shared" si="6"/>
        <v>0</v>
      </c>
      <c r="L33" s="18">
        <f t="shared" si="7"/>
        <v>0</v>
      </c>
    </row>
    <row r="34" spans="1:12" ht="15">
      <c r="A34" s="39" t="str">
        <f t="shared" si="8"/>
        <v>May</v>
      </c>
      <c r="B34" s="18">
        <f>G24</f>
        <v>0</v>
      </c>
      <c r="C34" s="25">
        <f t="shared" si="2"/>
        <v>0</v>
      </c>
      <c r="D34" s="18">
        <f t="shared" si="9"/>
        <v>0</v>
      </c>
      <c r="F34" s="18">
        <f t="shared" si="3"/>
        <v>0</v>
      </c>
      <c r="G34" s="18">
        <f t="shared" si="4"/>
        <v>0</v>
      </c>
      <c r="H34" s="20">
        <f t="shared" si="10"/>
        <v>0</v>
      </c>
      <c r="I34" s="21"/>
      <c r="J34" s="18">
        <f t="shared" si="5"/>
        <v>0</v>
      </c>
      <c r="K34" s="18">
        <f t="shared" si="6"/>
        <v>0</v>
      </c>
      <c r="L34" s="18">
        <f t="shared" si="7"/>
        <v>0</v>
      </c>
    </row>
    <row r="35" spans="1:12" ht="15">
      <c r="A35" s="39" t="str">
        <f t="shared" si="8"/>
        <v>June</v>
      </c>
      <c r="B35" s="18">
        <f>G24</f>
        <v>0</v>
      </c>
      <c r="C35" s="25">
        <f t="shared" si="2"/>
        <v>0</v>
      </c>
      <c r="D35" s="18">
        <f t="shared" si="9"/>
        <v>0</v>
      </c>
      <c r="F35" s="18">
        <f t="shared" si="3"/>
        <v>0</v>
      </c>
      <c r="G35" s="18">
        <f t="shared" si="4"/>
        <v>0</v>
      </c>
      <c r="H35" s="20">
        <f t="shared" si="10"/>
        <v>0</v>
      </c>
      <c r="I35" s="21"/>
      <c r="J35" s="18">
        <f t="shared" si="5"/>
        <v>0</v>
      </c>
      <c r="K35" s="18">
        <f t="shared" si="6"/>
        <v>0</v>
      </c>
      <c r="L35" s="18">
        <f t="shared" si="7"/>
        <v>0</v>
      </c>
    </row>
    <row r="36" spans="1:12" ht="15">
      <c r="A36" s="39" t="str">
        <f t="shared" si="8"/>
        <v>July</v>
      </c>
      <c r="B36" s="18">
        <f>G24</f>
        <v>0</v>
      </c>
      <c r="C36" s="25">
        <f t="shared" si="2"/>
        <v>0</v>
      </c>
      <c r="D36" s="18">
        <f t="shared" si="9"/>
        <v>0</v>
      </c>
      <c r="F36" s="18">
        <f t="shared" si="3"/>
        <v>0</v>
      </c>
      <c r="G36" s="18">
        <f t="shared" si="4"/>
        <v>0</v>
      </c>
      <c r="H36" s="20">
        <f t="shared" si="10"/>
        <v>0</v>
      </c>
      <c r="I36" s="21"/>
      <c r="J36" s="18">
        <f t="shared" si="5"/>
        <v>0</v>
      </c>
      <c r="K36" s="18">
        <f t="shared" si="6"/>
        <v>0</v>
      </c>
      <c r="L36" s="18">
        <f t="shared" si="7"/>
        <v>0</v>
      </c>
    </row>
    <row r="37" spans="1:12" ht="15">
      <c r="A37" s="39" t="str">
        <f t="shared" si="8"/>
        <v>August</v>
      </c>
      <c r="B37" s="18">
        <f>G24</f>
        <v>0</v>
      </c>
      <c r="C37" s="25">
        <f t="shared" si="2"/>
        <v>0</v>
      </c>
      <c r="D37" s="18">
        <f t="shared" si="9"/>
        <v>0</v>
      </c>
      <c r="F37" s="18">
        <f t="shared" si="3"/>
        <v>0</v>
      </c>
      <c r="G37" s="18">
        <f t="shared" si="4"/>
        <v>0</v>
      </c>
      <c r="H37" s="20">
        <f t="shared" si="10"/>
        <v>0</v>
      </c>
      <c r="I37" s="21"/>
      <c r="J37" s="18">
        <f t="shared" si="5"/>
        <v>0</v>
      </c>
      <c r="K37" s="18">
        <f t="shared" si="6"/>
        <v>0</v>
      </c>
      <c r="L37" s="18">
        <f t="shared" si="7"/>
        <v>0</v>
      </c>
    </row>
    <row r="38" spans="1:12" ht="15">
      <c r="A38" s="39" t="str">
        <f t="shared" si="8"/>
        <v>September</v>
      </c>
      <c r="B38" s="18">
        <f>G24</f>
        <v>0</v>
      </c>
      <c r="C38" s="25">
        <f t="shared" si="2"/>
        <v>0</v>
      </c>
      <c r="D38" s="18">
        <f t="shared" si="9"/>
        <v>0</v>
      </c>
      <c r="F38" s="18">
        <f t="shared" si="3"/>
        <v>0</v>
      </c>
      <c r="G38" s="18">
        <f t="shared" si="4"/>
        <v>0</v>
      </c>
      <c r="H38" s="20">
        <f t="shared" si="10"/>
        <v>0</v>
      </c>
      <c r="I38" s="21"/>
      <c r="J38" s="18">
        <f t="shared" si="5"/>
        <v>0</v>
      </c>
      <c r="K38" s="18">
        <f t="shared" si="6"/>
        <v>0</v>
      </c>
      <c r="L38" s="18">
        <f t="shared" si="7"/>
        <v>0</v>
      </c>
    </row>
    <row r="39" spans="1:12" ht="15">
      <c r="A39" s="39" t="str">
        <f t="shared" si="8"/>
        <v>October</v>
      </c>
      <c r="B39" s="18">
        <f>G24</f>
        <v>0</v>
      </c>
      <c r="C39" s="25">
        <f t="shared" si="2"/>
        <v>0</v>
      </c>
      <c r="D39" s="18">
        <f t="shared" si="9"/>
        <v>0</v>
      </c>
      <c r="F39" s="18">
        <f t="shared" si="3"/>
        <v>0</v>
      </c>
      <c r="G39" s="18">
        <f t="shared" si="4"/>
        <v>0</v>
      </c>
      <c r="H39" s="20">
        <f t="shared" si="10"/>
        <v>0</v>
      </c>
      <c r="I39" s="21"/>
      <c r="J39" s="18">
        <f t="shared" si="5"/>
        <v>0</v>
      </c>
      <c r="K39" s="18">
        <f t="shared" si="6"/>
        <v>0</v>
      </c>
      <c r="L39" s="18">
        <f t="shared" si="7"/>
        <v>0</v>
      </c>
    </row>
    <row r="40" spans="1:12" ht="15">
      <c r="A40" s="39" t="str">
        <f t="shared" si="8"/>
        <v>November</v>
      </c>
      <c r="B40" s="18">
        <f>G24</f>
        <v>0</v>
      </c>
      <c r="C40" s="25">
        <f t="shared" si="2"/>
        <v>0</v>
      </c>
      <c r="D40" s="18">
        <f t="shared" si="9"/>
        <v>0</v>
      </c>
      <c r="F40" s="18">
        <f t="shared" si="3"/>
        <v>0</v>
      </c>
      <c r="G40" s="18">
        <f t="shared" si="4"/>
        <v>0</v>
      </c>
      <c r="H40" s="20">
        <f t="shared" si="10"/>
        <v>0</v>
      </c>
      <c r="I40" s="21"/>
      <c r="J40" s="18">
        <f t="shared" si="5"/>
        <v>0</v>
      </c>
      <c r="K40" s="18">
        <f t="shared" si="6"/>
        <v>0</v>
      </c>
      <c r="L40" s="18">
        <f t="shared" si="7"/>
        <v>0</v>
      </c>
    </row>
    <row r="41" spans="1:12" ht="15">
      <c r="A41" s="39" t="str">
        <f t="shared" si="8"/>
        <v>December</v>
      </c>
      <c r="B41" s="18">
        <f>G24</f>
        <v>0</v>
      </c>
      <c r="C41" s="25">
        <f t="shared" si="2"/>
        <v>0</v>
      </c>
      <c r="D41" s="18">
        <f t="shared" si="9"/>
        <v>0</v>
      </c>
      <c r="F41" s="18">
        <f t="shared" si="3"/>
        <v>0</v>
      </c>
      <c r="G41" s="18">
        <f t="shared" si="4"/>
        <v>0</v>
      </c>
      <c r="H41" s="20">
        <f t="shared" si="10"/>
        <v>0</v>
      </c>
      <c r="I41" s="21"/>
      <c r="J41" s="18">
        <f t="shared" si="5"/>
        <v>0</v>
      </c>
      <c r="K41" s="18">
        <f t="shared" si="6"/>
        <v>0</v>
      </c>
      <c r="L41" s="18">
        <f t="shared" si="7"/>
        <v>0</v>
      </c>
    </row>
    <row r="42" ht="15">
      <c r="C42" s="1"/>
    </row>
    <row r="43" spans="1:3" ht="15">
      <c r="A43" s="3" t="s">
        <v>10</v>
      </c>
      <c r="C43" s="1"/>
    </row>
    <row r="44" spans="1:12" ht="15">
      <c r="A44" s="14" t="s">
        <v>71</v>
      </c>
      <c r="B44" s="13"/>
      <c r="C44" s="76" t="s">
        <v>5</v>
      </c>
      <c r="D44" s="12"/>
      <c r="F44" s="77" t="s">
        <v>6</v>
      </c>
      <c r="G44" s="11"/>
      <c r="H44" s="11"/>
      <c r="J44" s="78" t="s">
        <v>7</v>
      </c>
      <c r="K44" s="11"/>
      <c r="L44" s="11"/>
    </row>
    <row r="45" spans="1:12" ht="15.75" thickBot="1">
      <c r="A45" s="9" t="s">
        <v>8</v>
      </c>
      <c r="B45" s="5" t="s">
        <v>15</v>
      </c>
      <c r="C45" s="6" t="s">
        <v>16</v>
      </c>
      <c r="D45" s="5" t="s">
        <v>9</v>
      </c>
      <c r="F45" s="5" t="s">
        <v>15</v>
      </c>
      <c r="G45" s="6" t="s">
        <v>16</v>
      </c>
      <c r="H45" s="5" t="s">
        <v>9</v>
      </c>
      <c r="J45" s="5" t="s">
        <v>15</v>
      </c>
      <c r="K45" s="6" t="s">
        <v>16</v>
      </c>
      <c r="L45" s="5" t="s">
        <v>9</v>
      </c>
    </row>
    <row r="46" spans="1:12" ht="15">
      <c r="A46" s="27" t="s">
        <v>14</v>
      </c>
      <c r="B46" s="24">
        <v>0</v>
      </c>
      <c r="C46" s="25"/>
      <c r="D46" s="19">
        <f>SUM(B46-C46)</f>
        <v>0</v>
      </c>
      <c r="E46" s="23"/>
      <c r="F46" s="19">
        <v>0</v>
      </c>
      <c r="G46" s="18"/>
      <c r="H46" s="18">
        <f>-(MIN(D46:D58))</f>
        <v>0</v>
      </c>
      <c r="I46" s="23"/>
      <c r="J46" s="19">
        <v>0</v>
      </c>
      <c r="K46" s="18"/>
      <c r="L46" s="18">
        <f>I18+H46</f>
        <v>0</v>
      </c>
    </row>
    <row r="47" spans="1:12" ht="15">
      <c r="A47" s="8" t="str">
        <f aca="true" t="shared" si="11" ref="A47:A58">A30</f>
        <v>January</v>
      </c>
      <c r="B47" s="22">
        <f aca="true" t="shared" si="12" ref="B47:B58">$G$18</f>
        <v>0</v>
      </c>
      <c r="C47" s="55">
        <f>IF($K$18=A47,$C$18,0)</f>
        <v>0</v>
      </c>
      <c r="D47" s="18">
        <f aca="true" t="shared" si="13" ref="D47:D58">SUM(D46+B47-C47)</f>
        <v>0</v>
      </c>
      <c r="E47" s="23"/>
      <c r="F47" s="18">
        <f>G18</f>
        <v>0</v>
      </c>
      <c r="G47" s="18">
        <f aca="true" t="shared" si="14" ref="G47:G58">SUM(C47*1)</f>
        <v>0</v>
      </c>
      <c r="H47" s="18">
        <f aca="true" t="shared" si="15" ref="H47:H58">SUM(H46+F47-G47)</f>
        <v>0</v>
      </c>
      <c r="I47" s="23"/>
      <c r="J47" s="18">
        <f>G18</f>
        <v>0</v>
      </c>
      <c r="K47" s="18">
        <f aca="true" t="shared" si="16" ref="K47:K58">SUM(C47*1)</f>
        <v>0</v>
      </c>
      <c r="L47" s="18">
        <f aca="true" t="shared" si="17" ref="L47:L58">SUM(L46+J47-K47)</f>
        <v>0</v>
      </c>
    </row>
    <row r="48" spans="1:12" ht="15">
      <c r="A48" s="8" t="str">
        <f t="shared" si="11"/>
        <v>February</v>
      </c>
      <c r="B48" s="22">
        <f t="shared" si="12"/>
        <v>0</v>
      </c>
      <c r="C48" s="55">
        <f aca="true" t="shared" si="18" ref="C48:C58">IF($K$18=A48,$C$18,0)</f>
        <v>0</v>
      </c>
      <c r="D48" s="18">
        <f t="shared" si="13"/>
        <v>0</v>
      </c>
      <c r="E48" s="23"/>
      <c r="F48" s="18">
        <f>G18</f>
        <v>0</v>
      </c>
      <c r="G48" s="18">
        <f t="shared" si="14"/>
        <v>0</v>
      </c>
      <c r="H48" s="18">
        <f t="shared" si="15"/>
        <v>0</v>
      </c>
      <c r="I48" s="23"/>
      <c r="J48" s="18">
        <f>G18</f>
        <v>0</v>
      </c>
      <c r="K48" s="18">
        <f t="shared" si="16"/>
        <v>0</v>
      </c>
      <c r="L48" s="18">
        <f t="shared" si="17"/>
        <v>0</v>
      </c>
    </row>
    <row r="49" spans="1:12" ht="15">
      <c r="A49" s="8" t="str">
        <f t="shared" si="11"/>
        <v>March</v>
      </c>
      <c r="B49" s="22">
        <f t="shared" si="12"/>
        <v>0</v>
      </c>
      <c r="C49" s="55">
        <f t="shared" si="18"/>
        <v>0</v>
      </c>
      <c r="D49" s="18">
        <f t="shared" si="13"/>
        <v>0</v>
      </c>
      <c r="E49" s="23"/>
      <c r="F49" s="18">
        <f>G18</f>
        <v>0</v>
      </c>
      <c r="G49" s="18">
        <f t="shared" si="14"/>
        <v>0</v>
      </c>
      <c r="H49" s="18">
        <f t="shared" si="15"/>
        <v>0</v>
      </c>
      <c r="I49" s="23"/>
      <c r="J49" s="18">
        <f>G18</f>
        <v>0</v>
      </c>
      <c r="K49" s="18">
        <f t="shared" si="16"/>
        <v>0</v>
      </c>
      <c r="L49" s="18">
        <f t="shared" si="17"/>
        <v>0</v>
      </c>
    </row>
    <row r="50" spans="1:12" ht="15">
      <c r="A50" s="8" t="str">
        <f t="shared" si="11"/>
        <v>April</v>
      </c>
      <c r="B50" s="22">
        <f t="shared" si="12"/>
        <v>0</v>
      </c>
      <c r="C50" s="55">
        <f t="shared" si="18"/>
        <v>0</v>
      </c>
      <c r="D50" s="18">
        <f t="shared" si="13"/>
        <v>0</v>
      </c>
      <c r="E50" s="23"/>
      <c r="F50" s="18">
        <f>G18</f>
        <v>0</v>
      </c>
      <c r="G50" s="18">
        <f t="shared" si="14"/>
        <v>0</v>
      </c>
      <c r="H50" s="18">
        <f t="shared" si="15"/>
        <v>0</v>
      </c>
      <c r="I50" s="23"/>
      <c r="J50" s="18">
        <f>G18</f>
        <v>0</v>
      </c>
      <c r="K50" s="18">
        <f t="shared" si="16"/>
        <v>0</v>
      </c>
      <c r="L50" s="18">
        <f t="shared" si="17"/>
        <v>0</v>
      </c>
    </row>
    <row r="51" spans="1:12" ht="15">
      <c r="A51" s="8" t="str">
        <f t="shared" si="11"/>
        <v>May</v>
      </c>
      <c r="B51" s="22">
        <f t="shared" si="12"/>
        <v>0</v>
      </c>
      <c r="C51" s="55">
        <f t="shared" si="18"/>
        <v>0</v>
      </c>
      <c r="D51" s="18">
        <f t="shared" si="13"/>
        <v>0</v>
      </c>
      <c r="E51" s="23"/>
      <c r="F51" s="18">
        <f>G18</f>
        <v>0</v>
      </c>
      <c r="G51" s="18">
        <f t="shared" si="14"/>
        <v>0</v>
      </c>
      <c r="H51" s="18">
        <f t="shared" si="15"/>
        <v>0</v>
      </c>
      <c r="I51" s="23"/>
      <c r="J51" s="18">
        <f>G18</f>
        <v>0</v>
      </c>
      <c r="K51" s="18">
        <f t="shared" si="16"/>
        <v>0</v>
      </c>
      <c r="L51" s="18">
        <f t="shared" si="17"/>
        <v>0</v>
      </c>
    </row>
    <row r="52" spans="1:12" ht="15">
      <c r="A52" s="8" t="str">
        <f t="shared" si="11"/>
        <v>June</v>
      </c>
      <c r="B52" s="22">
        <f t="shared" si="12"/>
        <v>0</v>
      </c>
      <c r="C52" s="55">
        <f t="shared" si="18"/>
        <v>0</v>
      </c>
      <c r="D52" s="18">
        <f t="shared" si="13"/>
        <v>0</v>
      </c>
      <c r="E52" s="23"/>
      <c r="F52" s="18">
        <f>G18</f>
        <v>0</v>
      </c>
      <c r="G52" s="18">
        <f t="shared" si="14"/>
        <v>0</v>
      </c>
      <c r="H52" s="18">
        <f t="shared" si="15"/>
        <v>0</v>
      </c>
      <c r="I52" s="23"/>
      <c r="J52" s="18">
        <f>G18</f>
        <v>0</v>
      </c>
      <c r="K52" s="18">
        <f t="shared" si="16"/>
        <v>0</v>
      </c>
      <c r="L52" s="18">
        <f t="shared" si="17"/>
        <v>0</v>
      </c>
    </row>
    <row r="53" spans="1:12" ht="15">
      <c r="A53" s="8" t="str">
        <f t="shared" si="11"/>
        <v>July</v>
      </c>
      <c r="B53" s="22">
        <f t="shared" si="12"/>
        <v>0</v>
      </c>
      <c r="C53" s="55">
        <f t="shared" si="18"/>
        <v>0</v>
      </c>
      <c r="D53" s="18">
        <f t="shared" si="13"/>
        <v>0</v>
      </c>
      <c r="E53" s="23"/>
      <c r="F53" s="18">
        <f>G18</f>
        <v>0</v>
      </c>
      <c r="G53" s="18">
        <f t="shared" si="14"/>
        <v>0</v>
      </c>
      <c r="H53" s="18">
        <f t="shared" si="15"/>
        <v>0</v>
      </c>
      <c r="I53" s="23"/>
      <c r="J53" s="18">
        <f>G18</f>
        <v>0</v>
      </c>
      <c r="K53" s="18">
        <f t="shared" si="16"/>
        <v>0</v>
      </c>
      <c r="L53" s="18">
        <f t="shared" si="17"/>
        <v>0</v>
      </c>
    </row>
    <row r="54" spans="1:12" ht="15">
      <c r="A54" s="8" t="str">
        <f t="shared" si="11"/>
        <v>August</v>
      </c>
      <c r="B54" s="22">
        <f t="shared" si="12"/>
        <v>0</v>
      </c>
      <c r="C54" s="55">
        <f t="shared" si="18"/>
        <v>0</v>
      </c>
      <c r="D54" s="18">
        <f t="shared" si="13"/>
        <v>0</v>
      </c>
      <c r="E54" s="23"/>
      <c r="F54" s="18">
        <f>G18</f>
        <v>0</v>
      </c>
      <c r="G54" s="18">
        <f t="shared" si="14"/>
        <v>0</v>
      </c>
      <c r="H54" s="18">
        <f t="shared" si="15"/>
        <v>0</v>
      </c>
      <c r="I54" s="23"/>
      <c r="J54" s="18">
        <f>G18</f>
        <v>0</v>
      </c>
      <c r="K54" s="18">
        <f t="shared" si="16"/>
        <v>0</v>
      </c>
      <c r="L54" s="18">
        <f t="shared" si="17"/>
        <v>0</v>
      </c>
    </row>
    <row r="55" spans="1:12" ht="15">
      <c r="A55" s="8" t="str">
        <f t="shared" si="11"/>
        <v>September</v>
      </c>
      <c r="B55" s="22">
        <f t="shared" si="12"/>
        <v>0</v>
      </c>
      <c r="C55" s="55">
        <f t="shared" si="18"/>
        <v>0</v>
      </c>
      <c r="D55" s="18">
        <f t="shared" si="13"/>
        <v>0</v>
      </c>
      <c r="E55" s="23"/>
      <c r="F55" s="18">
        <f>G18</f>
        <v>0</v>
      </c>
      <c r="G55" s="18">
        <f t="shared" si="14"/>
        <v>0</v>
      </c>
      <c r="H55" s="18">
        <f t="shared" si="15"/>
        <v>0</v>
      </c>
      <c r="I55" s="23"/>
      <c r="J55" s="18">
        <f>G18</f>
        <v>0</v>
      </c>
      <c r="K55" s="18">
        <f t="shared" si="16"/>
        <v>0</v>
      </c>
      <c r="L55" s="18">
        <f t="shared" si="17"/>
        <v>0</v>
      </c>
    </row>
    <row r="56" spans="1:12" ht="15">
      <c r="A56" s="8" t="str">
        <f t="shared" si="11"/>
        <v>October</v>
      </c>
      <c r="B56" s="22">
        <f t="shared" si="12"/>
        <v>0</v>
      </c>
      <c r="C56" s="55">
        <f t="shared" si="18"/>
        <v>0</v>
      </c>
      <c r="D56" s="18">
        <f t="shared" si="13"/>
        <v>0</v>
      </c>
      <c r="E56" s="23"/>
      <c r="F56" s="18">
        <f>G18</f>
        <v>0</v>
      </c>
      <c r="G56" s="18">
        <f t="shared" si="14"/>
        <v>0</v>
      </c>
      <c r="H56" s="18">
        <f t="shared" si="15"/>
        <v>0</v>
      </c>
      <c r="I56" s="23"/>
      <c r="J56" s="18">
        <f>G18</f>
        <v>0</v>
      </c>
      <c r="K56" s="18">
        <f t="shared" si="16"/>
        <v>0</v>
      </c>
      <c r="L56" s="18">
        <f t="shared" si="17"/>
        <v>0</v>
      </c>
    </row>
    <row r="57" spans="1:12" ht="15">
      <c r="A57" s="8" t="str">
        <f t="shared" si="11"/>
        <v>November</v>
      </c>
      <c r="B57" s="22">
        <f t="shared" si="12"/>
        <v>0</v>
      </c>
      <c r="C57" s="55">
        <f t="shared" si="18"/>
        <v>0</v>
      </c>
      <c r="D57" s="18">
        <f t="shared" si="13"/>
        <v>0</v>
      </c>
      <c r="E57" s="23"/>
      <c r="F57" s="18">
        <f>G18</f>
        <v>0</v>
      </c>
      <c r="G57" s="18">
        <f t="shared" si="14"/>
        <v>0</v>
      </c>
      <c r="H57" s="18">
        <f t="shared" si="15"/>
        <v>0</v>
      </c>
      <c r="I57" s="23"/>
      <c r="J57" s="18">
        <f>G18</f>
        <v>0</v>
      </c>
      <c r="K57" s="18">
        <f t="shared" si="16"/>
        <v>0</v>
      </c>
      <c r="L57" s="18">
        <f t="shared" si="17"/>
        <v>0</v>
      </c>
    </row>
    <row r="58" spans="1:12" ht="15">
      <c r="A58" s="8" t="str">
        <f t="shared" si="11"/>
        <v>December</v>
      </c>
      <c r="B58" s="22">
        <f t="shared" si="12"/>
        <v>0</v>
      </c>
      <c r="C58" s="55">
        <f t="shared" si="18"/>
        <v>0</v>
      </c>
      <c r="D58" s="18">
        <f t="shared" si="13"/>
        <v>0</v>
      </c>
      <c r="E58" s="23"/>
      <c r="F58" s="18">
        <f>G18</f>
        <v>0</v>
      </c>
      <c r="G58" s="18">
        <f t="shared" si="14"/>
        <v>0</v>
      </c>
      <c r="H58" s="18">
        <f t="shared" si="15"/>
        <v>0</v>
      </c>
      <c r="I58" s="23"/>
      <c r="J58" s="18">
        <f>G18</f>
        <v>0</v>
      </c>
      <c r="K58" s="18">
        <f t="shared" si="16"/>
        <v>0</v>
      </c>
      <c r="L58" s="18">
        <f t="shared" si="17"/>
        <v>0</v>
      </c>
    </row>
    <row r="59" spans="3:6" ht="15">
      <c r="C59" s="1"/>
      <c r="F59" s="51"/>
    </row>
    <row r="60" spans="1:12" ht="15">
      <c r="A60" s="14" t="s">
        <v>3</v>
      </c>
      <c r="B60" s="12"/>
      <c r="C60" s="76" t="s">
        <v>5</v>
      </c>
      <c r="D60" s="12"/>
      <c r="F60" s="67" t="s">
        <v>6</v>
      </c>
      <c r="G60" s="11"/>
      <c r="H60" s="11"/>
      <c r="J60" s="62" t="s">
        <v>7</v>
      </c>
      <c r="K60" s="11"/>
      <c r="L60" s="11"/>
    </row>
    <row r="61" spans="1:12" ht="15.75" thickBot="1">
      <c r="A61" s="9" t="s">
        <v>8</v>
      </c>
      <c r="B61" s="5" t="s">
        <v>15</v>
      </c>
      <c r="C61" s="6" t="s">
        <v>16</v>
      </c>
      <c r="D61" s="5" t="s">
        <v>9</v>
      </c>
      <c r="F61" s="5" t="s">
        <v>15</v>
      </c>
      <c r="G61" s="6" t="s">
        <v>16</v>
      </c>
      <c r="H61" s="5" t="s">
        <v>9</v>
      </c>
      <c r="J61" s="5" t="s">
        <v>15</v>
      </c>
      <c r="K61" s="6" t="s">
        <v>16</v>
      </c>
      <c r="L61" s="5" t="s">
        <v>9</v>
      </c>
    </row>
    <row r="62" spans="1:12" ht="15">
      <c r="A62" s="27" t="s">
        <v>14</v>
      </c>
      <c r="B62" s="52">
        <v>0</v>
      </c>
      <c r="C62" s="25"/>
      <c r="D62" s="26">
        <v>0</v>
      </c>
      <c r="E62" s="23"/>
      <c r="F62" s="19">
        <v>0</v>
      </c>
      <c r="G62" s="18"/>
      <c r="H62" s="20">
        <f>-(MIN(D62:D74))</f>
        <v>0</v>
      </c>
      <c r="I62" s="23"/>
      <c r="J62" s="19">
        <v>0</v>
      </c>
      <c r="K62" s="18"/>
      <c r="L62" s="20">
        <f>I19+H62</f>
        <v>0</v>
      </c>
    </row>
    <row r="63" spans="1:12" ht="15">
      <c r="A63" s="8" t="str">
        <f aca="true" t="shared" si="19" ref="A63:A74">A30</f>
        <v>January</v>
      </c>
      <c r="B63" s="53">
        <f aca="true" t="shared" si="20" ref="B63:C74">$G$19</f>
        <v>0</v>
      </c>
      <c r="C63" s="56">
        <f>G19</f>
        <v>0</v>
      </c>
      <c r="D63" s="18">
        <f aca="true" t="shared" si="21" ref="D63:D74">SUM(D62+B63-C63)</f>
        <v>0</v>
      </c>
      <c r="E63" s="23"/>
      <c r="F63" s="18">
        <f>G19</f>
        <v>0</v>
      </c>
      <c r="G63" s="18">
        <f>SUM(C63*1)</f>
        <v>0</v>
      </c>
      <c r="H63" s="18">
        <f aca="true" t="shared" si="22" ref="H63:H74">SUM(H62+F63-G63)</f>
        <v>0</v>
      </c>
      <c r="I63" s="23"/>
      <c r="J63" s="18">
        <f>G19</f>
        <v>0</v>
      </c>
      <c r="K63" s="18">
        <f aca="true" t="shared" si="23" ref="K63:K74">SUM(G63*1)</f>
        <v>0</v>
      </c>
      <c r="L63" s="18">
        <f aca="true" t="shared" si="24" ref="L63:L74">SUM(L62+J63-K63)</f>
        <v>0</v>
      </c>
    </row>
    <row r="64" spans="1:12" ht="15">
      <c r="A64" s="8" t="str">
        <f t="shared" si="19"/>
        <v>February</v>
      </c>
      <c r="B64" s="53">
        <f t="shared" si="20"/>
        <v>0</v>
      </c>
      <c r="C64" s="56">
        <f t="shared" si="20"/>
        <v>0</v>
      </c>
      <c r="D64" s="18">
        <f t="shared" si="21"/>
        <v>0</v>
      </c>
      <c r="E64" s="23"/>
      <c r="F64" s="18">
        <f>G19</f>
        <v>0</v>
      </c>
      <c r="G64" s="18">
        <f>SUM(C64*1)</f>
        <v>0</v>
      </c>
      <c r="H64" s="18">
        <f t="shared" si="22"/>
        <v>0</v>
      </c>
      <c r="I64" s="23"/>
      <c r="J64" s="18">
        <f>G19</f>
        <v>0</v>
      </c>
      <c r="K64" s="18">
        <f t="shared" si="23"/>
        <v>0</v>
      </c>
      <c r="L64" s="18">
        <f t="shared" si="24"/>
        <v>0</v>
      </c>
    </row>
    <row r="65" spans="1:12" ht="15">
      <c r="A65" s="8" t="str">
        <f t="shared" si="19"/>
        <v>March</v>
      </c>
      <c r="B65" s="53">
        <f t="shared" si="20"/>
        <v>0</v>
      </c>
      <c r="C65" s="56">
        <f t="shared" si="20"/>
        <v>0</v>
      </c>
      <c r="D65" s="18">
        <f t="shared" si="21"/>
        <v>0</v>
      </c>
      <c r="E65" s="23"/>
      <c r="F65" s="18">
        <f>G19</f>
        <v>0</v>
      </c>
      <c r="G65" s="18">
        <f aca="true" t="shared" si="25" ref="G65:G74">SUM(C65*1)</f>
        <v>0</v>
      </c>
      <c r="H65" s="18">
        <f t="shared" si="22"/>
        <v>0</v>
      </c>
      <c r="I65" s="23"/>
      <c r="J65" s="18">
        <f>G19</f>
        <v>0</v>
      </c>
      <c r="K65" s="18">
        <f t="shared" si="23"/>
        <v>0</v>
      </c>
      <c r="L65" s="18">
        <f t="shared" si="24"/>
        <v>0</v>
      </c>
    </row>
    <row r="66" spans="1:12" ht="15">
      <c r="A66" s="8" t="str">
        <f t="shared" si="19"/>
        <v>April</v>
      </c>
      <c r="B66" s="53">
        <f t="shared" si="20"/>
        <v>0</v>
      </c>
      <c r="C66" s="56">
        <f t="shared" si="20"/>
        <v>0</v>
      </c>
      <c r="D66" s="18">
        <f t="shared" si="21"/>
        <v>0</v>
      </c>
      <c r="E66" s="23"/>
      <c r="F66" s="18">
        <f>G19</f>
        <v>0</v>
      </c>
      <c r="G66" s="18">
        <f t="shared" si="25"/>
        <v>0</v>
      </c>
      <c r="H66" s="18">
        <f t="shared" si="22"/>
        <v>0</v>
      </c>
      <c r="I66" s="23"/>
      <c r="J66" s="18">
        <f>G19</f>
        <v>0</v>
      </c>
      <c r="K66" s="18">
        <f t="shared" si="23"/>
        <v>0</v>
      </c>
      <c r="L66" s="18">
        <f t="shared" si="24"/>
        <v>0</v>
      </c>
    </row>
    <row r="67" spans="1:12" ht="15">
      <c r="A67" s="8" t="str">
        <f t="shared" si="19"/>
        <v>May</v>
      </c>
      <c r="B67" s="53">
        <f t="shared" si="20"/>
        <v>0</v>
      </c>
      <c r="C67" s="56">
        <f t="shared" si="20"/>
        <v>0</v>
      </c>
      <c r="D67" s="18">
        <f t="shared" si="21"/>
        <v>0</v>
      </c>
      <c r="E67" s="23"/>
      <c r="F67" s="18">
        <f>G19</f>
        <v>0</v>
      </c>
      <c r="G67" s="18">
        <f t="shared" si="25"/>
        <v>0</v>
      </c>
      <c r="H67" s="18">
        <f t="shared" si="22"/>
        <v>0</v>
      </c>
      <c r="I67" s="23"/>
      <c r="J67" s="18">
        <f>G19</f>
        <v>0</v>
      </c>
      <c r="K67" s="18">
        <f t="shared" si="23"/>
        <v>0</v>
      </c>
      <c r="L67" s="18">
        <f t="shared" si="24"/>
        <v>0</v>
      </c>
    </row>
    <row r="68" spans="1:12" ht="15">
      <c r="A68" s="8" t="str">
        <f t="shared" si="19"/>
        <v>June</v>
      </c>
      <c r="B68" s="53">
        <f t="shared" si="20"/>
        <v>0</v>
      </c>
      <c r="C68" s="56">
        <f t="shared" si="20"/>
        <v>0</v>
      </c>
      <c r="D68" s="18">
        <f t="shared" si="21"/>
        <v>0</v>
      </c>
      <c r="E68" s="23"/>
      <c r="F68" s="18">
        <f>G19</f>
        <v>0</v>
      </c>
      <c r="G68" s="18">
        <f t="shared" si="25"/>
        <v>0</v>
      </c>
      <c r="H68" s="18">
        <f t="shared" si="22"/>
        <v>0</v>
      </c>
      <c r="I68" s="23"/>
      <c r="J68" s="18">
        <f>G19</f>
        <v>0</v>
      </c>
      <c r="K68" s="18">
        <f t="shared" si="23"/>
        <v>0</v>
      </c>
      <c r="L68" s="18">
        <f t="shared" si="24"/>
        <v>0</v>
      </c>
    </row>
    <row r="69" spans="1:12" ht="15">
      <c r="A69" s="8" t="str">
        <f t="shared" si="19"/>
        <v>July</v>
      </c>
      <c r="B69" s="53">
        <f t="shared" si="20"/>
        <v>0</v>
      </c>
      <c r="C69" s="56">
        <f t="shared" si="20"/>
        <v>0</v>
      </c>
      <c r="D69" s="18">
        <f t="shared" si="21"/>
        <v>0</v>
      </c>
      <c r="E69" s="23"/>
      <c r="F69" s="18">
        <f>G19</f>
        <v>0</v>
      </c>
      <c r="G69" s="18">
        <f t="shared" si="25"/>
        <v>0</v>
      </c>
      <c r="H69" s="18">
        <f t="shared" si="22"/>
        <v>0</v>
      </c>
      <c r="I69" s="23"/>
      <c r="J69" s="18">
        <f>G19</f>
        <v>0</v>
      </c>
      <c r="K69" s="18">
        <f t="shared" si="23"/>
        <v>0</v>
      </c>
      <c r="L69" s="18">
        <f t="shared" si="24"/>
        <v>0</v>
      </c>
    </row>
    <row r="70" spans="1:12" ht="15">
      <c r="A70" s="8" t="str">
        <f t="shared" si="19"/>
        <v>August</v>
      </c>
      <c r="B70" s="53">
        <f t="shared" si="20"/>
        <v>0</v>
      </c>
      <c r="C70" s="56">
        <f t="shared" si="20"/>
        <v>0</v>
      </c>
      <c r="D70" s="18">
        <f t="shared" si="21"/>
        <v>0</v>
      </c>
      <c r="E70" s="23"/>
      <c r="F70" s="18">
        <f>G19</f>
        <v>0</v>
      </c>
      <c r="G70" s="18">
        <f t="shared" si="25"/>
        <v>0</v>
      </c>
      <c r="H70" s="18">
        <f t="shared" si="22"/>
        <v>0</v>
      </c>
      <c r="I70" s="23"/>
      <c r="J70" s="18">
        <f>G19</f>
        <v>0</v>
      </c>
      <c r="K70" s="18">
        <f t="shared" si="23"/>
        <v>0</v>
      </c>
      <c r="L70" s="18">
        <f t="shared" si="24"/>
        <v>0</v>
      </c>
    </row>
    <row r="71" spans="1:12" ht="15">
      <c r="A71" s="8" t="str">
        <f t="shared" si="19"/>
        <v>September</v>
      </c>
      <c r="B71" s="53">
        <f t="shared" si="20"/>
        <v>0</v>
      </c>
      <c r="C71" s="56">
        <f t="shared" si="20"/>
        <v>0</v>
      </c>
      <c r="D71" s="18">
        <f t="shared" si="21"/>
        <v>0</v>
      </c>
      <c r="E71" s="23"/>
      <c r="F71" s="18">
        <f>G19</f>
        <v>0</v>
      </c>
      <c r="G71" s="18">
        <f t="shared" si="25"/>
        <v>0</v>
      </c>
      <c r="H71" s="18">
        <f t="shared" si="22"/>
        <v>0</v>
      </c>
      <c r="I71" s="23"/>
      <c r="J71" s="18">
        <f>G19</f>
        <v>0</v>
      </c>
      <c r="K71" s="18">
        <f t="shared" si="23"/>
        <v>0</v>
      </c>
      <c r="L71" s="18">
        <f t="shared" si="24"/>
        <v>0</v>
      </c>
    </row>
    <row r="72" spans="1:12" ht="15">
      <c r="A72" s="8" t="str">
        <f t="shared" si="19"/>
        <v>October</v>
      </c>
      <c r="B72" s="53">
        <f t="shared" si="20"/>
        <v>0</v>
      </c>
      <c r="C72" s="56">
        <f t="shared" si="20"/>
        <v>0</v>
      </c>
      <c r="D72" s="18">
        <f t="shared" si="21"/>
        <v>0</v>
      </c>
      <c r="E72" s="23"/>
      <c r="F72" s="18">
        <f>G19</f>
        <v>0</v>
      </c>
      <c r="G72" s="18">
        <f t="shared" si="25"/>
        <v>0</v>
      </c>
      <c r="H72" s="18">
        <f t="shared" si="22"/>
        <v>0</v>
      </c>
      <c r="I72" s="23"/>
      <c r="J72" s="18">
        <f>G19</f>
        <v>0</v>
      </c>
      <c r="K72" s="18">
        <f t="shared" si="23"/>
        <v>0</v>
      </c>
      <c r="L72" s="18">
        <f t="shared" si="24"/>
        <v>0</v>
      </c>
    </row>
    <row r="73" spans="1:12" ht="15">
      <c r="A73" s="8" t="str">
        <f t="shared" si="19"/>
        <v>November</v>
      </c>
      <c r="B73" s="53">
        <f t="shared" si="20"/>
        <v>0</v>
      </c>
      <c r="C73" s="56">
        <f t="shared" si="20"/>
        <v>0</v>
      </c>
      <c r="D73" s="18">
        <f t="shared" si="21"/>
        <v>0</v>
      </c>
      <c r="E73" s="23"/>
      <c r="F73" s="18">
        <f>G19</f>
        <v>0</v>
      </c>
      <c r="G73" s="18">
        <f t="shared" si="25"/>
        <v>0</v>
      </c>
      <c r="H73" s="18">
        <f t="shared" si="22"/>
        <v>0</v>
      </c>
      <c r="I73" s="23"/>
      <c r="J73" s="18">
        <f>G19</f>
        <v>0</v>
      </c>
      <c r="K73" s="18">
        <f t="shared" si="23"/>
        <v>0</v>
      </c>
      <c r="L73" s="18">
        <f t="shared" si="24"/>
        <v>0</v>
      </c>
    </row>
    <row r="74" spans="1:12" ht="15">
      <c r="A74" s="8" t="str">
        <f t="shared" si="19"/>
        <v>December</v>
      </c>
      <c r="B74" s="53">
        <f t="shared" si="20"/>
        <v>0</v>
      </c>
      <c r="C74" s="56">
        <f t="shared" si="20"/>
        <v>0</v>
      </c>
      <c r="D74" s="18">
        <f t="shared" si="21"/>
        <v>0</v>
      </c>
      <c r="E74" s="23"/>
      <c r="F74" s="18">
        <f>G19</f>
        <v>0</v>
      </c>
      <c r="G74" s="18">
        <f t="shared" si="25"/>
        <v>0</v>
      </c>
      <c r="H74" s="18">
        <f t="shared" si="22"/>
        <v>0</v>
      </c>
      <c r="I74" s="23"/>
      <c r="J74" s="18">
        <f>G19</f>
        <v>0</v>
      </c>
      <c r="K74" s="18">
        <f t="shared" si="23"/>
        <v>0</v>
      </c>
      <c r="L74" s="18">
        <f t="shared" si="24"/>
        <v>0</v>
      </c>
    </row>
    <row r="75" spans="1:12" ht="15">
      <c r="A75" s="7"/>
      <c r="B75" s="54"/>
      <c r="C75" s="54"/>
      <c r="D75" s="54"/>
      <c r="F75" s="54"/>
      <c r="G75" s="54"/>
      <c r="H75" s="54"/>
      <c r="J75" s="54"/>
      <c r="K75" s="54"/>
      <c r="L75" s="54"/>
    </row>
    <row r="76" spans="1:12" ht="15">
      <c r="A76" s="14" t="s">
        <v>75</v>
      </c>
      <c r="B76" s="12"/>
      <c r="C76" s="76" t="s">
        <v>5</v>
      </c>
      <c r="D76" s="12"/>
      <c r="F76" s="67" t="s">
        <v>6</v>
      </c>
      <c r="G76" s="11"/>
      <c r="H76" s="11"/>
      <c r="J76" s="62" t="s">
        <v>7</v>
      </c>
      <c r="K76" s="11"/>
      <c r="L76" s="11"/>
    </row>
    <row r="77" spans="1:12" ht="15.75" thickBot="1">
      <c r="A77" s="9" t="s">
        <v>8</v>
      </c>
      <c r="B77" s="5" t="s">
        <v>15</v>
      </c>
      <c r="C77" s="6" t="s">
        <v>16</v>
      </c>
      <c r="D77" s="5" t="s">
        <v>9</v>
      </c>
      <c r="F77" s="5" t="s">
        <v>15</v>
      </c>
      <c r="G77" s="6" t="s">
        <v>16</v>
      </c>
      <c r="H77" s="5" t="s">
        <v>9</v>
      </c>
      <c r="J77" s="5" t="s">
        <v>15</v>
      </c>
      <c r="K77" s="6" t="s">
        <v>16</v>
      </c>
      <c r="L77" s="5" t="s">
        <v>9</v>
      </c>
    </row>
    <row r="78" spans="1:12" ht="15">
      <c r="A78" s="27" t="s">
        <v>14</v>
      </c>
      <c r="B78" s="52">
        <v>0</v>
      </c>
      <c r="C78" s="25"/>
      <c r="D78" s="26">
        <v>0</v>
      </c>
      <c r="E78" s="23"/>
      <c r="F78" s="60">
        <v>0</v>
      </c>
      <c r="G78" s="18"/>
      <c r="H78" s="20">
        <f>-(MIN(D78:D90))</f>
        <v>0</v>
      </c>
      <c r="I78" s="23"/>
      <c r="J78" s="60">
        <v>0</v>
      </c>
      <c r="K78" s="18"/>
      <c r="L78" s="20">
        <f>I20+I21+H78</f>
        <v>0</v>
      </c>
    </row>
    <row r="79" spans="1:12" ht="15">
      <c r="A79" s="8" t="str">
        <f aca="true" t="shared" si="26" ref="A79:A90">A30</f>
        <v>January</v>
      </c>
      <c r="B79" s="53">
        <f>G20+G21</f>
        <v>0</v>
      </c>
      <c r="C79" s="55">
        <f>IF($K$20=A79,$C$20,IF($K$21=A79,$C$21,0))</f>
        <v>0</v>
      </c>
      <c r="D79" s="18">
        <f aca="true" t="shared" si="27" ref="D79:D90">SUM(D78+B79-C79)</f>
        <v>0</v>
      </c>
      <c r="E79" s="23"/>
      <c r="F79" s="61">
        <f>$G$20+G21</f>
        <v>0</v>
      </c>
      <c r="G79" s="22">
        <f>SUM(C79*1)</f>
        <v>0</v>
      </c>
      <c r="H79" s="18">
        <f aca="true" t="shared" si="28" ref="H79:H90">SUM(H78+F79-G79)</f>
        <v>0</v>
      </c>
      <c r="I79" s="23"/>
      <c r="J79" s="61">
        <f>$G$20+G21</f>
        <v>0</v>
      </c>
      <c r="K79" s="22">
        <f aca="true" t="shared" si="29" ref="K79:K90">SUM(G79*1)</f>
        <v>0</v>
      </c>
      <c r="L79" s="20">
        <f>I20+I21+H79</f>
        <v>0</v>
      </c>
    </row>
    <row r="80" spans="1:12" ht="15">
      <c r="A80" s="8" t="str">
        <f t="shared" si="26"/>
        <v>February</v>
      </c>
      <c r="B80" s="53">
        <f>G20+G21</f>
        <v>0</v>
      </c>
      <c r="C80" s="55">
        <f aca="true" t="shared" si="30" ref="C80:C90">IF($K$20=A80,$C$20,IF($K$21=A80,$C$21,0))</f>
        <v>0</v>
      </c>
      <c r="D80" s="18">
        <f t="shared" si="27"/>
        <v>0</v>
      </c>
      <c r="E80" s="23"/>
      <c r="F80" s="61">
        <f>$G$20+G21</f>
        <v>0</v>
      </c>
      <c r="G80" s="22">
        <f>SUM(C80*1)</f>
        <v>0</v>
      </c>
      <c r="H80" s="18">
        <f t="shared" si="28"/>
        <v>0</v>
      </c>
      <c r="I80" s="23"/>
      <c r="J80" s="61">
        <f>$G$20+G21</f>
        <v>0</v>
      </c>
      <c r="K80" s="22">
        <f t="shared" si="29"/>
        <v>0</v>
      </c>
      <c r="L80" s="20">
        <f>I20+I21+H80</f>
        <v>0</v>
      </c>
    </row>
    <row r="81" spans="1:12" ht="15">
      <c r="A81" s="8" t="str">
        <f t="shared" si="26"/>
        <v>March</v>
      </c>
      <c r="B81" s="53">
        <f>G20+G21</f>
        <v>0</v>
      </c>
      <c r="C81" s="55">
        <f t="shared" si="30"/>
        <v>0</v>
      </c>
      <c r="D81" s="18">
        <f t="shared" si="27"/>
        <v>0</v>
      </c>
      <c r="E81" s="23"/>
      <c r="F81" s="61">
        <f>$G$20+G21</f>
        <v>0</v>
      </c>
      <c r="G81" s="22">
        <f aca="true" t="shared" si="31" ref="G81:G90">SUM(C81*1)</f>
        <v>0</v>
      </c>
      <c r="H81" s="18">
        <f t="shared" si="28"/>
        <v>0</v>
      </c>
      <c r="I81" s="23"/>
      <c r="J81" s="61">
        <f>$G$20+G21</f>
        <v>0</v>
      </c>
      <c r="K81" s="22">
        <f t="shared" si="29"/>
        <v>0</v>
      </c>
      <c r="L81" s="20">
        <f>I20+I21+H81</f>
        <v>0</v>
      </c>
    </row>
    <row r="82" spans="1:12" ht="15">
      <c r="A82" s="8" t="str">
        <f t="shared" si="26"/>
        <v>April</v>
      </c>
      <c r="B82" s="53">
        <f>G20+G21</f>
        <v>0</v>
      </c>
      <c r="C82" s="55">
        <f t="shared" si="30"/>
        <v>0</v>
      </c>
      <c r="D82" s="18">
        <f t="shared" si="27"/>
        <v>0</v>
      </c>
      <c r="E82" s="23"/>
      <c r="F82" s="61">
        <f>$G$20+G21</f>
        <v>0</v>
      </c>
      <c r="G82" s="22">
        <f t="shared" si="31"/>
        <v>0</v>
      </c>
      <c r="H82" s="18">
        <f t="shared" si="28"/>
        <v>0</v>
      </c>
      <c r="I82" s="23"/>
      <c r="J82" s="61">
        <f>$G$20+G21</f>
        <v>0</v>
      </c>
      <c r="K82" s="22">
        <f t="shared" si="29"/>
        <v>0</v>
      </c>
      <c r="L82" s="20">
        <f>I20+I21+H82</f>
        <v>0</v>
      </c>
    </row>
    <row r="83" spans="1:12" ht="15">
      <c r="A83" s="8" t="str">
        <f t="shared" si="26"/>
        <v>May</v>
      </c>
      <c r="B83" s="53">
        <f>G20+G21</f>
        <v>0</v>
      </c>
      <c r="C83" s="55">
        <f t="shared" si="30"/>
        <v>0</v>
      </c>
      <c r="D83" s="18">
        <f t="shared" si="27"/>
        <v>0</v>
      </c>
      <c r="E83" s="23"/>
      <c r="F83" s="61">
        <f>$G$20+G21</f>
        <v>0</v>
      </c>
      <c r="G83" s="22">
        <f t="shared" si="31"/>
        <v>0</v>
      </c>
      <c r="H83" s="18">
        <f t="shared" si="28"/>
        <v>0</v>
      </c>
      <c r="I83" s="23"/>
      <c r="J83" s="61">
        <f>$G$20+G21</f>
        <v>0</v>
      </c>
      <c r="K83" s="22">
        <f t="shared" si="29"/>
        <v>0</v>
      </c>
      <c r="L83" s="20">
        <f>I20+I21+H83</f>
        <v>0</v>
      </c>
    </row>
    <row r="84" spans="1:12" ht="15">
      <c r="A84" s="8" t="str">
        <f t="shared" si="26"/>
        <v>June</v>
      </c>
      <c r="B84" s="53">
        <f>G20+G21</f>
        <v>0</v>
      </c>
      <c r="C84" s="55">
        <f t="shared" si="30"/>
        <v>0</v>
      </c>
      <c r="D84" s="18">
        <f t="shared" si="27"/>
        <v>0</v>
      </c>
      <c r="E84" s="23"/>
      <c r="F84" s="61">
        <f>$G$20+G21</f>
        <v>0</v>
      </c>
      <c r="G84" s="22">
        <f t="shared" si="31"/>
        <v>0</v>
      </c>
      <c r="H84" s="18">
        <f t="shared" si="28"/>
        <v>0</v>
      </c>
      <c r="I84" s="23"/>
      <c r="J84" s="61">
        <f>$G$20+G21</f>
        <v>0</v>
      </c>
      <c r="K84" s="22">
        <f t="shared" si="29"/>
        <v>0</v>
      </c>
      <c r="L84" s="20">
        <f>I20+I21+H84</f>
        <v>0</v>
      </c>
    </row>
    <row r="85" spans="1:12" ht="15">
      <c r="A85" s="8" t="str">
        <f t="shared" si="26"/>
        <v>July</v>
      </c>
      <c r="B85" s="53">
        <f>G20+G21</f>
        <v>0</v>
      </c>
      <c r="C85" s="55">
        <f t="shared" si="30"/>
        <v>0</v>
      </c>
      <c r="D85" s="18">
        <f t="shared" si="27"/>
        <v>0</v>
      </c>
      <c r="E85" s="23"/>
      <c r="F85" s="61">
        <f>$G$20+G21</f>
        <v>0</v>
      </c>
      <c r="G85" s="22">
        <f t="shared" si="31"/>
        <v>0</v>
      </c>
      <c r="H85" s="18">
        <f t="shared" si="28"/>
        <v>0</v>
      </c>
      <c r="I85" s="23"/>
      <c r="J85" s="61">
        <f>$G$20+G21</f>
        <v>0</v>
      </c>
      <c r="K85" s="22">
        <f t="shared" si="29"/>
        <v>0</v>
      </c>
      <c r="L85" s="20">
        <f>I20+I21+H85</f>
        <v>0</v>
      </c>
    </row>
    <row r="86" spans="1:12" ht="15">
      <c r="A86" s="8" t="str">
        <f t="shared" si="26"/>
        <v>August</v>
      </c>
      <c r="B86" s="53">
        <f>G20+G21</f>
        <v>0</v>
      </c>
      <c r="C86" s="55">
        <f t="shared" si="30"/>
        <v>0</v>
      </c>
      <c r="D86" s="18">
        <f t="shared" si="27"/>
        <v>0</v>
      </c>
      <c r="E86" s="23"/>
      <c r="F86" s="61">
        <f>$G$20+G21</f>
        <v>0</v>
      </c>
      <c r="G86" s="22">
        <f t="shared" si="31"/>
        <v>0</v>
      </c>
      <c r="H86" s="18">
        <f t="shared" si="28"/>
        <v>0</v>
      </c>
      <c r="I86" s="23"/>
      <c r="J86" s="61">
        <f>$G$20+G21</f>
        <v>0</v>
      </c>
      <c r="K86" s="22">
        <f t="shared" si="29"/>
        <v>0</v>
      </c>
      <c r="L86" s="20">
        <f>I20+I21+H86</f>
        <v>0</v>
      </c>
    </row>
    <row r="87" spans="1:12" ht="15">
      <c r="A87" s="8" t="str">
        <f t="shared" si="26"/>
        <v>September</v>
      </c>
      <c r="B87" s="53">
        <f>G20+G21</f>
        <v>0</v>
      </c>
      <c r="C87" s="55">
        <f t="shared" si="30"/>
        <v>0</v>
      </c>
      <c r="D87" s="18">
        <f t="shared" si="27"/>
        <v>0</v>
      </c>
      <c r="E87" s="23"/>
      <c r="F87" s="61">
        <f>$G$20+G21</f>
        <v>0</v>
      </c>
      <c r="G87" s="22">
        <f t="shared" si="31"/>
        <v>0</v>
      </c>
      <c r="H87" s="18">
        <f t="shared" si="28"/>
        <v>0</v>
      </c>
      <c r="I87" s="23"/>
      <c r="J87" s="61">
        <f>$G$20+G21</f>
        <v>0</v>
      </c>
      <c r="K87" s="22">
        <f t="shared" si="29"/>
        <v>0</v>
      </c>
      <c r="L87" s="20">
        <f>I20+I21+H87</f>
        <v>0</v>
      </c>
    </row>
    <row r="88" spans="1:12" ht="15">
      <c r="A88" s="8" t="str">
        <f t="shared" si="26"/>
        <v>October</v>
      </c>
      <c r="B88" s="53">
        <f>G20+G21</f>
        <v>0</v>
      </c>
      <c r="C88" s="55">
        <f t="shared" si="30"/>
        <v>0</v>
      </c>
      <c r="D88" s="18">
        <f t="shared" si="27"/>
        <v>0</v>
      </c>
      <c r="E88" s="23"/>
      <c r="F88" s="61">
        <f>$G$20+G21</f>
        <v>0</v>
      </c>
      <c r="G88" s="65">
        <f t="shared" si="31"/>
        <v>0</v>
      </c>
      <c r="H88" s="63">
        <f t="shared" si="28"/>
        <v>0</v>
      </c>
      <c r="I88" s="23"/>
      <c r="J88" s="61">
        <f>$G$20+G21</f>
        <v>0</v>
      </c>
      <c r="K88" s="22">
        <f t="shared" si="29"/>
        <v>0</v>
      </c>
      <c r="L88" s="20">
        <f>I20+I21+H88</f>
        <v>0</v>
      </c>
    </row>
    <row r="89" spans="1:12" ht="15">
      <c r="A89" s="8" t="str">
        <f t="shared" si="26"/>
        <v>November</v>
      </c>
      <c r="B89" s="53">
        <f>G20+G21</f>
        <v>0</v>
      </c>
      <c r="C89" s="55">
        <f t="shared" si="30"/>
        <v>0</v>
      </c>
      <c r="D89" s="18">
        <f t="shared" si="27"/>
        <v>0</v>
      </c>
      <c r="E89" s="23"/>
      <c r="F89" s="61">
        <f>$G$20+G21</f>
        <v>0</v>
      </c>
      <c r="G89" s="64">
        <f t="shared" si="31"/>
        <v>0</v>
      </c>
      <c r="H89" s="64">
        <f t="shared" si="28"/>
        <v>0</v>
      </c>
      <c r="I89" s="23"/>
      <c r="J89" s="61">
        <f>$G$20+G21</f>
        <v>0</v>
      </c>
      <c r="K89" s="22">
        <f t="shared" si="29"/>
        <v>0</v>
      </c>
      <c r="L89" s="20">
        <f>I20+I21+H89</f>
        <v>0</v>
      </c>
    </row>
    <row r="90" spans="1:12" ht="15">
      <c r="A90" s="8" t="str">
        <f t="shared" si="26"/>
        <v>December</v>
      </c>
      <c r="B90" s="53">
        <f>G20+G21</f>
        <v>0</v>
      </c>
      <c r="C90" s="55">
        <f t="shared" si="30"/>
        <v>0</v>
      </c>
      <c r="D90" s="18">
        <f t="shared" si="27"/>
        <v>0</v>
      </c>
      <c r="E90" s="23"/>
      <c r="F90" s="61">
        <f>$G$20+G21</f>
        <v>0</v>
      </c>
      <c r="G90" s="64">
        <f t="shared" si="31"/>
        <v>0</v>
      </c>
      <c r="H90" s="64">
        <f t="shared" si="28"/>
        <v>0</v>
      </c>
      <c r="I90" s="23"/>
      <c r="J90" s="61">
        <f>$G$20+G21</f>
        <v>0</v>
      </c>
      <c r="K90" s="75">
        <f t="shared" si="29"/>
        <v>0</v>
      </c>
      <c r="L90" s="20">
        <f>I20+I21+H90</f>
        <v>0</v>
      </c>
    </row>
    <row r="91" spans="1:12" ht="15">
      <c r="A91" s="7"/>
      <c r="B91" s="57"/>
      <c r="C91" s="58"/>
      <c r="D91" s="51"/>
      <c r="E91" s="23"/>
      <c r="F91" s="51"/>
      <c r="G91" s="51"/>
      <c r="H91" s="51"/>
      <c r="I91" s="23"/>
      <c r="J91" s="51"/>
      <c r="K91" s="51"/>
      <c r="L91" s="51"/>
    </row>
    <row r="92" spans="1:12" ht="15">
      <c r="A92" s="14" t="s">
        <v>27</v>
      </c>
      <c r="B92" s="12"/>
      <c r="C92" s="76" t="s">
        <v>5</v>
      </c>
      <c r="D92" s="12"/>
      <c r="F92" s="67" t="s">
        <v>6</v>
      </c>
      <c r="G92" s="11"/>
      <c r="H92" s="11"/>
      <c r="J92" s="62" t="s">
        <v>7</v>
      </c>
      <c r="K92" s="11"/>
      <c r="L92" s="11"/>
    </row>
    <row r="93" spans="1:12" ht="15.75" thickBot="1">
      <c r="A93" s="9" t="s">
        <v>8</v>
      </c>
      <c r="B93" s="5" t="s">
        <v>15</v>
      </c>
      <c r="C93" s="6" t="s">
        <v>16</v>
      </c>
      <c r="D93" s="5" t="s">
        <v>9</v>
      </c>
      <c r="F93" s="68" t="s">
        <v>15</v>
      </c>
      <c r="G93" s="6" t="s">
        <v>16</v>
      </c>
      <c r="H93" s="5" t="s">
        <v>9</v>
      </c>
      <c r="J93" s="5" t="s">
        <v>15</v>
      </c>
      <c r="K93" s="6" t="s">
        <v>16</v>
      </c>
      <c r="L93" s="5" t="s">
        <v>9</v>
      </c>
    </row>
    <row r="94" spans="1:12" ht="15">
      <c r="A94" s="27" t="s">
        <v>14</v>
      </c>
      <c r="B94" s="24">
        <v>0</v>
      </c>
      <c r="C94" s="25"/>
      <c r="D94" s="26">
        <v>0</v>
      </c>
      <c r="E94" s="23"/>
      <c r="F94" s="69">
        <v>0</v>
      </c>
      <c r="G94" s="22"/>
      <c r="H94" s="20">
        <f>-(MIN(D94:D106))</f>
        <v>0</v>
      </c>
      <c r="I94" s="23"/>
      <c r="J94" s="60">
        <v>0</v>
      </c>
      <c r="K94" s="18"/>
      <c r="L94" s="20">
        <f>I22+H94</f>
        <v>0</v>
      </c>
    </row>
    <row r="95" spans="1:12" ht="15">
      <c r="A95" s="8" t="str">
        <f aca="true" t="shared" si="32" ref="A95:A106">A30</f>
        <v>January</v>
      </c>
      <c r="B95" s="22">
        <f>$G$22</f>
        <v>0</v>
      </c>
      <c r="C95" s="55">
        <f>IF($K$22=A95,C22,0)</f>
        <v>0</v>
      </c>
      <c r="D95" s="18">
        <f aca="true" t="shared" si="33" ref="D95:D106">SUM(D94+B95-C95)</f>
        <v>0</v>
      </c>
      <c r="E95" s="23"/>
      <c r="F95" s="64">
        <f aca="true" t="shared" si="34" ref="F95:F106">$G$22</f>
        <v>0</v>
      </c>
      <c r="G95" s="22">
        <f>SUM(C95*1)</f>
        <v>0</v>
      </c>
      <c r="H95" s="18">
        <f aca="true" t="shared" si="35" ref="H95:H106">SUM(H94+F95-G95)</f>
        <v>0</v>
      </c>
      <c r="I95" s="23"/>
      <c r="J95" s="64">
        <f aca="true" t="shared" si="36" ref="J95:J106">$G$22</f>
        <v>0</v>
      </c>
      <c r="K95" s="22">
        <f aca="true" t="shared" si="37" ref="K95:K106">SUM(G95*1)</f>
        <v>0</v>
      </c>
      <c r="L95" s="18">
        <f aca="true" t="shared" si="38" ref="L95:L106">SUM(L94+J95-K95)</f>
        <v>0</v>
      </c>
    </row>
    <row r="96" spans="1:12" ht="15">
      <c r="A96" s="8" t="str">
        <f t="shared" si="32"/>
        <v>February</v>
      </c>
      <c r="B96" s="22">
        <f>$G$22</f>
        <v>0</v>
      </c>
      <c r="C96" s="55">
        <f>IF($K$22=A96,C22,0)</f>
        <v>0</v>
      </c>
      <c r="D96" s="18">
        <f t="shared" si="33"/>
        <v>0</v>
      </c>
      <c r="E96" s="23"/>
      <c r="F96" s="64">
        <f t="shared" si="34"/>
        <v>0</v>
      </c>
      <c r="G96" s="22">
        <f>SUM(C96*1)</f>
        <v>0</v>
      </c>
      <c r="H96" s="18">
        <f t="shared" si="35"/>
        <v>0</v>
      </c>
      <c r="I96" s="23"/>
      <c r="J96" s="64">
        <f t="shared" si="36"/>
        <v>0</v>
      </c>
      <c r="K96" s="22">
        <f t="shared" si="37"/>
        <v>0</v>
      </c>
      <c r="L96" s="18">
        <f t="shared" si="38"/>
        <v>0</v>
      </c>
    </row>
    <row r="97" spans="1:12" ht="15">
      <c r="A97" s="8" t="str">
        <f t="shared" si="32"/>
        <v>March</v>
      </c>
      <c r="B97" s="22">
        <f aca="true" t="shared" si="39" ref="B97:B106">$G$22</f>
        <v>0</v>
      </c>
      <c r="C97" s="55">
        <f>IF($K$22=A97,C22,0)</f>
        <v>0</v>
      </c>
      <c r="D97" s="18">
        <f t="shared" si="33"/>
        <v>0</v>
      </c>
      <c r="E97" s="23"/>
      <c r="F97" s="64">
        <f t="shared" si="34"/>
        <v>0</v>
      </c>
      <c r="G97" s="22">
        <f aca="true" t="shared" si="40" ref="G97:G106">SUM(C97*1)</f>
        <v>0</v>
      </c>
      <c r="H97" s="18">
        <f t="shared" si="35"/>
        <v>0</v>
      </c>
      <c r="I97" s="23"/>
      <c r="J97" s="64">
        <f t="shared" si="36"/>
        <v>0</v>
      </c>
      <c r="K97" s="22">
        <f t="shared" si="37"/>
        <v>0</v>
      </c>
      <c r="L97" s="18">
        <f t="shared" si="38"/>
        <v>0</v>
      </c>
    </row>
    <row r="98" spans="1:12" ht="15">
      <c r="A98" s="8" t="str">
        <f t="shared" si="32"/>
        <v>April</v>
      </c>
      <c r="B98" s="22">
        <f t="shared" si="39"/>
        <v>0</v>
      </c>
      <c r="C98" s="55">
        <f>IF($K$22=A98,C22,0)</f>
        <v>0</v>
      </c>
      <c r="D98" s="18">
        <f t="shared" si="33"/>
        <v>0</v>
      </c>
      <c r="E98" s="23"/>
      <c r="F98" s="64">
        <f t="shared" si="34"/>
        <v>0</v>
      </c>
      <c r="G98" s="22">
        <f t="shared" si="40"/>
        <v>0</v>
      </c>
      <c r="H98" s="18">
        <f t="shared" si="35"/>
        <v>0</v>
      </c>
      <c r="I98" s="23"/>
      <c r="J98" s="64">
        <f t="shared" si="36"/>
        <v>0</v>
      </c>
      <c r="K98" s="22">
        <f t="shared" si="37"/>
        <v>0</v>
      </c>
      <c r="L98" s="18">
        <f t="shared" si="38"/>
        <v>0</v>
      </c>
    </row>
    <row r="99" spans="1:12" ht="15">
      <c r="A99" s="8" t="str">
        <f t="shared" si="32"/>
        <v>May</v>
      </c>
      <c r="B99" s="22">
        <f t="shared" si="39"/>
        <v>0</v>
      </c>
      <c r="C99" s="55">
        <f>IF($K$22=A99,C22,0)</f>
        <v>0</v>
      </c>
      <c r="D99" s="18">
        <f t="shared" si="33"/>
        <v>0</v>
      </c>
      <c r="E99" s="23"/>
      <c r="F99" s="64">
        <f t="shared" si="34"/>
        <v>0</v>
      </c>
      <c r="G99" s="22">
        <f t="shared" si="40"/>
        <v>0</v>
      </c>
      <c r="H99" s="18">
        <f t="shared" si="35"/>
        <v>0</v>
      </c>
      <c r="I99" s="23"/>
      <c r="J99" s="64">
        <f t="shared" si="36"/>
        <v>0</v>
      </c>
      <c r="K99" s="22">
        <f t="shared" si="37"/>
        <v>0</v>
      </c>
      <c r="L99" s="18">
        <f t="shared" si="38"/>
        <v>0</v>
      </c>
    </row>
    <row r="100" spans="1:12" ht="15">
      <c r="A100" s="8" t="str">
        <f t="shared" si="32"/>
        <v>June</v>
      </c>
      <c r="B100" s="22">
        <f t="shared" si="39"/>
        <v>0</v>
      </c>
      <c r="C100" s="55">
        <f>IF($K$22=A100,C22,0)</f>
        <v>0</v>
      </c>
      <c r="D100" s="18">
        <f t="shared" si="33"/>
        <v>0</v>
      </c>
      <c r="E100" s="23"/>
      <c r="F100" s="64">
        <f t="shared" si="34"/>
        <v>0</v>
      </c>
      <c r="G100" s="22">
        <f t="shared" si="40"/>
        <v>0</v>
      </c>
      <c r="H100" s="18">
        <f t="shared" si="35"/>
        <v>0</v>
      </c>
      <c r="I100" s="23"/>
      <c r="J100" s="64">
        <f t="shared" si="36"/>
        <v>0</v>
      </c>
      <c r="K100" s="22">
        <f t="shared" si="37"/>
        <v>0</v>
      </c>
      <c r="L100" s="18">
        <f t="shared" si="38"/>
        <v>0</v>
      </c>
    </row>
    <row r="101" spans="1:12" ht="15">
      <c r="A101" s="8" t="str">
        <f t="shared" si="32"/>
        <v>July</v>
      </c>
      <c r="B101" s="22">
        <f t="shared" si="39"/>
        <v>0</v>
      </c>
      <c r="C101" s="55">
        <f>IF($K$22=A101,C22,0)</f>
        <v>0</v>
      </c>
      <c r="D101" s="18">
        <f t="shared" si="33"/>
        <v>0</v>
      </c>
      <c r="E101" s="23"/>
      <c r="F101" s="64">
        <f t="shared" si="34"/>
        <v>0</v>
      </c>
      <c r="G101" s="22">
        <f t="shared" si="40"/>
        <v>0</v>
      </c>
      <c r="H101" s="18">
        <f t="shared" si="35"/>
        <v>0</v>
      </c>
      <c r="I101" s="23"/>
      <c r="J101" s="64">
        <f t="shared" si="36"/>
        <v>0</v>
      </c>
      <c r="K101" s="22">
        <f t="shared" si="37"/>
        <v>0</v>
      </c>
      <c r="L101" s="18">
        <f t="shared" si="38"/>
        <v>0</v>
      </c>
    </row>
    <row r="102" spans="1:12" ht="15">
      <c r="A102" s="8" t="str">
        <f t="shared" si="32"/>
        <v>August</v>
      </c>
      <c r="B102" s="22">
        <f t="shared" si="39"/>
        <v>0</v>
      </c>
      <c r="C102" s="55">
        <f>IF($K$22=A102,C22,0)</f>
        <v>0</v>
      </c>
      <c r="D102" s="18">
        <f t="shared" si="33"/>
        <v>0</v>
      </c>
      <c r="E102" s="23"/>
      <c r="F102" s="64">
        <f t="shared" si="34"/>
        <v>0</v>
      </c>
      <c r="G102" s="22">
        <f t="shared" si="40"/>
        <v>0</v>
      </c>
      <c r="H102" s="18">
        <f t="shared" si="35"/>
        <v>0</v>
      </c>
      <c r="I102" s="23"/>
      <c r="J102" s="64">
        <f t="shared" si="36"/>
        <v>0</v>
      </c>
      <c r="K102" s="22">
        <f t="shared" si="37"/>
        <v>0</v>
      </c>
      <c r="L102" s="18">
        <f t="shared" si="38"/>
        <v>0</v>
      </c>
    </row>
    <row r="103" spans="1:12" ht="15">
      <c r="A103" s="8" t="str">
        <f t="shared" si="32"/>
        <v>September</v>
      </c>
      <c r="B103" s="22">
        <f t="shared" si="39"/>
        <v>0</v>
      </c>
      <c r="C103" s="55">
        <f>IF($K$22=A103,C22,0)</f>
        <v>0</v>
      </c>
      <c r="D103" s="18">
        <f t="shared" si="33"/>
        <v>0</v>
      </c>
      <c r="E103" s="23"/>
      <c r="F103" s="64">
        <f t="shared" si="34"/>
        <v>0</v>
      </c>
      <c r="G103" s="22">
        <f t="shared" si="40"/>
        <v>0</v>
      </c>
      <c r="H103" s="18">
        <f t="shared" si="35"/>
        <v>0</v>
      </c>
      <c r="I103" s="23"/>
      <c r="J103" s="64">
        <f t="shared" si="36"/>
        <v>0</v>
      </c>
      <c r="K103" s="22">
        <f t="shared" si="37"/>
        <v>0</v>
      </c>
      <c r="L103" s="18">
        <f t="shared" si="38"/>
        <v>0</v>
      </c>
    </row>
    <row r="104" spans="1:12" ht="15">
      <c r="A104" s="8" t="str">
        <f t="shared" si="32"/>
        <v>October</v>
      </c>
      <c r="B104" s="22">
        <f t="shared" si="39"/>
        <v>0</v>
      </c>
      <c r="C104" s="55">
        <f>IF($K$22=A104,C22,0)</f>
        <v>0</v>
      </c>
      <c r="D104" s="18">
        <f t="shared" si="33"/>
        <v>0</v>
      </c>
      <c r="E104" s="23"/>
      <c r="F104" s="64">
        <f t="shared" si="34"/>
        <v>0</v>
      </c>
      <c r="G104" s="22">
        <f t="shared" si="40"/>
        <v>0</v>
      </c>
      <c r="H104" s="18">
        <f t="shared" si="35"/>
        <v>0</v>
      </c>
      <c r="I104" s="23"/>
      <c r="J104" s="64">
        <f t="shared" si="36"/>
        <v>0</v>
      </c>
      <c r="K104" s="22">
        <f t="shared" si="37"/>
        <v>0</v>
      </c>
      <c r="L104" s="18">
        <f t="shared" si="38"/>
        <v>0</v>
      </c>
    </row>
    <row r="105" spans="1:12" ht="15">
      <c r="A105" s="8" t="str">
        <f t="shared" si="32"/>
        <v>November</v>
      </c>
      <c r="B105" s="22">
        <f t="shared" si="39"/>
        <v>0</v>
      </c>
      <c r="C105" s="55">
        <f>IF($K$22=A105,C22,0)</f>
        <v>0</v>
      </c>
      <c r="D105" s="18">
        <f t="shared" si="33"/>
        <v>0</v>
      </c>
      <c r="E105" s="23"/>
      <c r="F105" s="64">
        <f t="shared" si="34"/>
        <v>0</v>
      </c>
      <c r="G105" s="22">
        <f t="shared" si="40"/>
        <v>0</v>
      </c>
      <c r="H105" s="18">
        <f t="shared" si="35"/>
        <v>0</v>
      </c>
      <c r="I105" s="23"/>
      <c r="J105" s="64">
        <f t="shared" si="36"/>
        <v>0</v>
      </c>
      <c r="K105" s="22">
        <f t="shared" si="37"/>
        <v>0</v>
      </c>
      <c r="L105" s="18">
        <f t="shared" si="38"/>
        <v>0</v>
      </c>
    </row>
    <row r="106" spans="1:12" ht="15">
      <c r="A106" s="8" t="str">
        <f t="shared" si="32"/>
        <v>December</v>
      </c>
      <c r="B106" s="22">
        <f t="shared" si="39"/>
        <v>0</v>
      </c>
      <c r="C106" s="55">
        <f>IF($K$22=A106,C22,0)</f>
        <v>0</v>
      </c>
      <c r="D106" s="18">
        <f t="shared" si="33"/>
        <v>0</v>
      </c>
      <c r="E106" s="23"/>
      <c r="F106" s="64">
        <f t="shared" si="34"/>
        <v>0</v>
      </c>
      <c r="G106" s="22">
        <f t="shared" si="40"/>
        <v>0</v>
      </c>
      <c r="H106" s="18">
        <f t="shared" si="35"/>
        <v>0</v>
      </c>
      <c r="I106" s="23"/>
      <c r="J106" s="64">
        <f t="shared" si="36"/>
        <v>0</v>
      </c>
      <c r="K106" s="22">
        <f t="shared" si="37"/>
        <v>0</v>
      </c>
      <c r="L106" s="18">
        <f t="shared" si="38"/>
        <v>0</v>
      </c>
    </row>
    <row r="107" spans="2:12" ht="15">
      <c r="B107" s="54"/>
      <c r="C107" s="54"/>
      <c r="D107" s="54"/>
      <c r="F107" s="54"/>
      <c r="G107" s="54"/>
      <c r="H107" s="54"/>
      <c r="J107" s="54"/>
      <c r="K107" s="54"/>
      <c r="L107" s="54"/>
    </row>
    <row r="108" spans="1:12" ht="15">
      <c r="A108" s="14" t="s">
        <v>80</v>
      </c>
      <c r="B108" s="12"/>
      <c r="C108" s="76" t="s">
        <v>5</v>
      </c>
      <c r="D108" s="12"/>
      <c r="F108" s="67" t="s">
        <v>6</v>
      </c>
      <c r="G108" s="11"/>
      <c r="H108" s="11"/>
      <c r="J108" s="62" t="s">
        <v>7</v>
      </c>
      <c r="K108" s="11"/>
      <c r="L108" s="11"/>
    </row>
    <row r="109" spans="1:12" ht="15.75" thickBot="1">
      <c r="A109" s="9" t="s">
        <v>8</v>
      </c>
      <c r="B109" s="5" t="s">
        <v>15</v>
      </c>
      <c r="C109" s="6" t="s">
        <v>16</v>
      </c>
      <c r="D109" s="5" t="s">
        <v>9</v>
      </c>
      <c r="F109" s="5" t="s">
        <v>15</v>
      </c>
      <c r="G109" s="6" t="s">
        <v>16</v>
      </c>
      <c r="H109" s="5" t="s">
        <v>9</v>
      </c>
      <c r="J109" s="5" t="s">
        <v>15</v>
      </c>
      <c r="K109" s="6" t="s">
        <v>16</v>
      </c>
      <c r="L109" s="5" t="s">
        <v>9</v>
      </c>
    </row>
    <row r="110" spans="1:12" ht="15">
      <c r="A110" s="27" t="s">
        <v>14</v>
      </c>
      <c r="B110" s="24">
        <v>0</v>
      </c>
      <c r="C110" s="25"/>
      <c r="D110" s="26">
        <v>0</v>
      </c>
      <c r="E110" s="23"/>
      <c r="F110" s="19">
        <v>0</v>
      </c>
      <c r="G110" s="18"/>
      <c r="H110" s="20">
        <f>-(MIN(D110:D122))</f>
        <v>0</v>
      </c>
      <c r="I110" s="23"/>
      <c r="J110" s="19">
        <v>0</v>
      </c>
      <c r="K110" s="18"/>
      <c r="L110" s="20">
        <f>I23+H110</f>
        <v>0</v>
      </c>
    </row>
    <row r="111" spans="1:12" ht="15">
      <c r="A111" s="8" t="str">
        <f aca="true" t="shared" si="41" ref="A111:A122">A30</f>
        <v>January</v>
      </c>
      <c r="B111" s="22">
        <f>G23</f>
        <v>0</v>
      </c>
      <c r="C111" s="55">
        <f>IF(K23=A111,C23,0)</f>
        <v>0</v>
      </c>
      <c r="D111" s="18">
        <f aca="true" t="shared" si="42" ref="D111:D122">SUM(D110+B111-C111)</f>
        <v>0</v>
      </c>
      <c r="E111" s="23"/>
      <c r="F111" s="18">
        <f>G23</f>
        <v>0</v>
      </c>
      <c r="G111" s="18">
        <f>SUM(C111*1)</f>
        <v>0</v>
      </c>
      <c r="H111" s="18">
        <f aca="true" t="shared" si="43" ref="H111:H122">SUM(H110+F111-G111)</f>
        <v>0</v>
      </c>
      <c r="I111" s="23"/>
      <c r="J111" s="18">
        <f>G23</f>
        <v>0</v>
      </c>
      <c r="K111" s="18">
        <f aca="true" t="shared" si="44" ref="K111:K122">SUM(G111*1)</f>
        <v>0</v>
      </c>
      <c r="L111" s="18">
        <f aca="true" t="shared" si="45" ref="L111:L122">SUM(L110+J111-K111)</f>
        <v>0</v>
      </c>
    </row>
    <row r="112" spans="1:12" ht="15">
      <c r="A112" s="8" t="str">
        <f t="shared" si="41"/>
        <v>February</v>
      </c>
      <c r="B112" s="22">
        <f>G23</f>
        <v>0</v>
      </c>
      <c r="C112" s="55">
        <f>IF(K23=A112,C23,0)</f>
        <v>0</v>
      </c>
      <c r="D112" s="18">
        <f t="shared" si="42"/>
        <v>0</v>
      </c>
      <c r="E112" s="23"/>
      <c r="F112" s="18">
        <f>G23</f>
        <v>0</v>
      </c>
      <c r="G112" s="18">
        <f>SUM(C112*1)</f>
        <v>0</v>
      </c>
      <c r="H112" s="18">
        <f t="shared" si="43"/>
        <v>0</v>
      </c>
      <c r="I112" s="23"/>
      <c r="J112" s="18">
        <f>G23</f>
        <v>0</v>
      </c>
      <c r="K112" s="18">
        <f t="shared" si="44"/>
        <v>0</v>
      </c>
      <c r="L112" s="18">
        <f t="shared" si="45"/>
        <v>0</v>
      </c>
    </row>
    <row r="113" spans="1:12" ht="15">
      <c r="A113" s="8" t="str">
        <f t="shared" si="41"/>
        <v>March</v>
      </c>
      <c r="B113" s="22">
        <f>G23</f>
        <v>0</v>
      </c>
      <c r="C113" s="55">
        <f>IF(K23=A113,C23,0)</f>
        <v>0</v>
      </c>
      <c r="D113" s="18">
        <f t="shared" si="42"/>
        <v>0</v>
      </c>
      <c r="E113" s="23"/>
      <c r="F113" s="18">
        <f>G23</f>
        <v>0</v>
      </c>
      <c r="G113" s="18">
        <f aca="true" t="shared" si="46" ref="G113:G122">SUM(C113*1)</f>
        <v>0</v>
      </c>
      <c r="H113" s="18">
        <f t="shared" si="43"/>
        <v>0</v>
      </c>
      <c r="I113" s="23"/>
      <c r="J113" s="18">
        <f>G23</f>
        <v>0</v>
      </c>
      <c r="K113" s="18">
        <f t="shared" si="44"/>
        <v>0</v>
      </c>
      <c r="L113" s="18">
        <f t="shared" si="45"/>
        <v>0</v>
      </c>
    </row>
    <row r="114" spans="1:12" ht="15">
      <c r="A114" s="8" t="str">
        <f t="shared" si="41"/>
        <v>April</v>
      </c>
      <c r="B114" s="22">
        <f>G23</f>
        <v>0</v>
      </c>
      <c r="C114" s="55">
        <f>IF(K23=A114,C23,0)</f>
        <v>0</v>
      </c>
      <c r="D114" s="18">
        <f t="shared" si="42"/>
        <v>0</v>
      </c>
      <c r="E114" s="23"/>
      <c r="F114" s="18">
        <f>G23</f>
        <v>0</v>
      </c>
      <c r="G114" s="18">
        <f t="shared" si="46"/>
        <v>0</v>
      </c>
      <c r="H114" s="18">
        <f t="shared" si="43"/>
        <v>0</v>
      </c>
      <c r="I114" s="23"/>
      <c r="J114" s="18">
        <f>G23</f>
        <v>0</v>
      </c>
      <c r="K114" s="18">
        <f t="shared" si="44"/>
        <v>0</v>
      </c>
      <c r="L114" s="18">
        <f t="shared" si="45"/>
        <v>0</v>
      </c>
    </row>
    <row r="115" spans="1:12" ht="15">
      <c r="A115" s="8" t="str">
        <f t="shared" si="41"/>
        <v>May</v>
      </c>
      <c r="B115" s="22">
        <f>G23</f>
        <v>0</v>
      </c>
      <c r="C115" s="55">
        <f>IF(K23=A115,C23,0)</f>
        <v>0</v>
      </c>
      <c r="D115" s="18">
        <f t="shared" si="42"/>
        <v>0</v>
      </c>
      <c r="E115" s="23"/>
      <c r="F115" s="18">
        <f>G23</f>
        <v>0</v>
      </c>
      <c r="G115" s="18">
        <f t="shared" si="46"/>
        <v>0</v>
      </c>
      <c r="H115" s="18">
        <f t="shared" si="43"/>
        <v>0</v>
      </c>
      <c r="I115" s="23"/>
      <c r="J115" s="18">
        <f>G23</f>
        <v>0</v>
      </c>
      <c r="K115" s="18">
        <f t="shared" si="44"/>
        <v>0</v>
      </c>
      <c r="L115" s="18">
        <f t="shared" si="45"/>
        <v>0</v>
      </c>
    </row>
    <row r="116" spans="1:12" ht="15">
      <c r="A116" s="8" t="str">
        <f t="shared" si="41"/>
        <v>June</v>
      </c>
      <c r="B116" s="22">
        <f>G23</f>
        <v>0</v>
      </c>
      <c r="C116" s="55">
        <f>IF(K23=A116,C23,0)</f>
        <v>0</v>
      </c>
      <c r="D116" s="18">
        <f t="shared" si="42"/>
        <v>0</v>
      </c>
      <c r="E116" s="23"/>
      <c r="F116" s="18">
        <f>G23</f>
        <v>0</v>
      </c>
      <c r="G116" s="18">
        <f t="shared" si="46"/>
        <v>0</v>
      </c>
      <c r="H116" s="18">
        <f t="shared" si="43"/>
        <v>0</v>
      </c>
      <c r="I116" s="23"/>
      <c r="J116" s="18">
        <f>G23</f>
        <v>0</v>
      </c>
      <c r="K116" s="18">
        <f t="shared" si="44"/>
        <v>0</v>
      </c>
      <c r="L116" s="18">
        <f t="shared" si="45"/>
        <v>0</v>
      </c>
    </row>
    <row r="117" spans="1:12" ht="15">
      <c r="A117" s="8" t="str">
        <f t="shared" si="41"/>
        <v>July</v>
      </c>
      <c r="B117" s="22">
        <f>G23</f>
        <v>0</v>
      </c>
      <c r="C117" s="55">
        <f>IF(K23=A117,C23,0)</f>
        <v>0</v>
      </c>
      <c r="D117" s="18">
        <f t="shared" si="42"/>
        <v>0</v>
      </c>
      <c r="E117" s="23"/>
      <c r="F117" s="18">
        <f>G23</f>
        <v>0</v>
      </c>
      <c r="G117" s="18">
        <f t="shared" si="46"/>
        <v>0</v>
      </c>
      <c r="H117" s="18">
        <f t="shared" si="43"/>
        <v>0</v>
      </c>
      <c r="I117" s="23"/>
      <c r="J117" s="18">
        <f>G23</f>
        <v>0</v>
      </c>
      <c r="K117" s="18">
        <f t="shared" si="44"/>
        <v>0</v>
      </c>
      <c r="L117" s="18">
        <f t="shared" si="45"/>
        <v>0</v>
      </c>
    </row>
    <row r="118" spans="1:12" ht="15">
      <c r="A118" s="8" t="str">
        <f t="shared" si="41"/>
        <v>August</v>
      </c>
      <c r="B118" s="22">
        <f>G23</f>
        <v>0</v>
      </c>
      <c r="C118" s="55">
        <f>IF(K23=A118,C23,0)</f>
        <v>0</v>
      </c>
      <c r="D118" s="18">
        <f t="shared" si="42"/>
        <v>0</v>
      </c>
      <c r="E118" s="23"/>
      <c r="F118" s="18">
        <f>G23</f>
        <v>0</v>
      </c>
      <c r="G118" s="18">
        <f t="shared" si="46"/>
        <v>0</v>
      </c>
      <c r="H118" s="18">
        <f t="shared" si="43"/>
        <v>0</v>
      </c>
      <c r="I118" s="23"/>
      <c r="J118" s="18">
        <f>G23</f>
        <v>0</v>
      </c>
      <c r="K118" s="18">
        <f t="shared" si="44"/>
        <v>0</v>
      </c>
      <c r="L118" s="18">
        <f t="shared" si="45"/>
        <v>0</v>
      </c>
    </row>
    <row r="119" spans="1:12" ht="15">
      <c r="A119" s="8" t="str">
        <f t="shared" si="41"/>
        <v>September</v>
      </c>
      <c r="B119" s="22">
        <f>G23</f>
        <v>0</v>
      </c>
      <c r="C119" s="55">
        <f>IF(K23=A119,C23,0)</f>
        <v>0</v>
      </c>
      <c r="D119" s="18">
        <f t="shared" si="42"/>
        <v>0</v>
      </c>
      <c r="E119" s="23"/>
      <c r="F119" s="18">
        <f>G23</f>
        <v>0</v>
      </c>
      <c r="G119" s="18">
        <f t="shared" si="46"/>
        <v>0</v>
      </c>
      <c r="H119" s="18">
        <f t="shared" si="43"/>
        <v>0</v>
      </c>
      <c r="I119" s="23"/>
      <c r="J119" s="18">
        <f>G23</f>
        <v>0</v>
      </c>
      <c r="K119" s="18">
        <f t="shared" si="44"/>
        <v>0</v>
      </c>
      <c r="L119" s="18">
        <f t="shared" si="45"/>
        <v>0</v>
      </c>
    </row>
    <row r="120" spans="1:12" ht="15">
      <c r="A120" s="8" t="str">
        <f t="shared" si="41"/>
        <v>October</v>
      </c>
      <c r="B120" s="22">
        <f>G23</f>
        <v>0</v>
      </c>
      <c r="C120" s="55">
        <f>IF(K23=A120,C23,0)</f>
        <v>0</v>
      </c>
      <c r="D120" s="18">
        <f t="shared" si="42"/>
        <v>0</v>
      </c>
      <c r="E120" s="23"/>
      <c r="F120" s="18">
        <f>G23</f>
        <v>0</v>
      </c>
      <c r="G120" s="63">
        <f t="shared" si="46"/>
        <v>0</v>
      </c>
      <c r="H120" s="63">
        <f t="shared" si="43"/>
        <v>0</v>
      </c>
      <c r="I120" s="23"/>
      <c r="J120" s="18">
        <f>G23</f>
        <v>0</v>
      </c>
      <c r="K120" s="63">
        <f t="shared" si="44"/>
        <v>0</v>
      </c>
      <c r="L120" s="63">
        <f t="shared" si="45"/>
        <v>0</v>
      </c>
    </row>
    <row r="121" spans="1:12" ht="15">
      <c r="A121" s="8" t="str">
        <f t="shared" si="41"/>
        <v>November</v>
      </c>
      <c r="B121" s="22">
        <f>G23</f>
        <v>0</v>
      </c>
      <c r="C121" s="55">
        <f>IF(K23=A121,C23,0)</f>
        <v>0</v>
      </c>
      <c r="D121" s="18">
        <f t="shared" si="42"/>
        <v>0</v>
      </c>
      <c r="E121" s="23"/>
      <c r="F121" s="18">
        <f>G23</f>
        <v>0</v>
      </c>
      <c r="G121" s="64">
        <f t="shared" si="46"/>
        <v>0</v>
      </c>
      <c r="H121" s="64">
        <f t="shared" si="43"/>
        <v>0</v>
      </c>
      <c r="I121" s="23"/>
      <c r="J121" s="18">
        <f>G23</f>
        <v>0</v>
      </c>
      <c r="K121" s="64">
        <f t="shared" si="44"/>
        <v>0</v>
      </c>
      <c r="L121" s="64">
        <f t="shared" si="45"/>
        <v>0</v>
      </c>
    </row>
    <row r="122" spans="1:12" ht="15">
      <c r="A122" s="8" t="str">
        <f t="shared" si="41"/>
        <v>December</v>
      </c>
      <c r="B122" s="22">
        <f>G23</f>
        <v>0</v>
      </c>
      <c r="C122" s="55">
        <f>IF(K23=A122,C23,0)</f>
        <v>0</v>
      </c>
      <c r="D122" s="18">
        <f t="shared" si="42"/>
        <v>0</v>
      </c>
      <c r="E122" s="23"/>
      <c r="F122" s="18">
        <f>G23</f>
        <v>0</v>
      </c>
      <c r="G122" s="64">
        <f t="shared" si="46"/>
        <v>0</v>
      </c>
      <c r="H122" s="64">
        <f t="shared" si="43"/>
        <v>0</v>
      </c>
      <c r="I122" s="23"/>
      <c r="J122" s="18">
        <f>G23</f>
        <v>0</v>
      </c>
      <c r="K122" s="64">
        <f t="shared" si="44"/>
        <v>0</v>
      </c>
      <c r="L122" s="64">
        <f t="shared" si="45"/>
        <v>0</v>
      </c>
    </row>
    <row r="123" spans="1:12" ht="15">
      <c r="A123" s="7"/>
      <c r="B123" s="51"/>
      <c r="C123" s="59"/>
      <c r="D123" s="51"/>
      <c r="E123" s="23"/>
      <c r="F123" s="51"/>
      <c r="G123" s="51"/>
      <c r="H123" s="51"/>
      <c r="I123" s="23"/>
      <c r="J123" s="51"/>
      <c r="K123" s="51"/>
      <c r="L123" s="51"/>
    </row>
    <row r="124" spans="1:12" ht="15">
      <c r="A124" s="7"/>
      <c r="B124" s="51"/>
      <c r="C124" s="59"/>
      <c r="D124" s="51"/>
      <c r="E124" s="23"/>
      <c r="F124" s="51"/>
      <c r="G124" s="51"/>
      <c r="H124" s="51"/>
      <c r="I124" s="23"/>
      <c r="J124" s="51"/>
      <c r="K124" s="51"/>
      <c r="L124" s="51"/>
    </row>
    <row r="125" spans="1:7" ht="16.5">
      <c r="A125" s="37" t="s">
        <v>25</v>
      </c>
      <c r="B125" s="37"/>
      <c r="C125" s="95"/>
      <c r="D125" s="93" t="s">
        <v>82</v>
      </c>
      <c r="E125" s="93"/>
      <c r="F125" s="93"/>
      <c r="G125" s="94"/>
    </row>
    <row r="126" spans="1:10" ht="16.5">
      <c r="A126" s="33" t="s">
        <v>28</v>
      </c>
      <c r="B126" s="17"/>
      <c r="C126" s="70"/>
      <c r="D126" s="71"/>
      <c r="E126" s="71"/>
      <c r="F126" s="71"/>
      <c r="G126" s="71"/>
      <c r="H126" s="71"/>
      <c r="I126" s="71"/>
      <c r="J126" s="71"/>
    </row>
    <row r="127" spans="1:10" ht="16.5">
      <c r="A127" s="33" t="s">
        <v>66</v>
      </c>
      <c r="B127" s="17"/>
      <c r="C127" s="70"/>
      <c r="D127" s="71"/>
      <c r="E127" s="71"/>
      <c r="F127" s="71"/>
      <c r="G127" s="71"/>
      <c r="H127" s="71"/>
      <c r="I127" s="71"/>
      <c r="J127" s="71"/>
    </row>
    <row r="128" spans="1:10" ht="16.5">
      <c r="A128" s="72" t="s">
        <v>95</v>
      </c>
      <c r="B128" s="17"/>
      <c r="C128" s="70"/>
      <c r="D128" s="71"/>
      <c r="E128" s="71"/>
      <c r="F128" s="71"/>
      <c r="G128" s="71"/>
      <c r="H128" s="71"/>
      <c r="I128" s="71"/>
      <c r="J128" s="71"/>
    </row>
    <row r="129" spans="1:10" ht="16.5">
      <c r="A129" s="72" t="s">
        <v>96</v>
      </c>
      <c r="B129" s="17"/>
      <c r="C129" s="70"/>
      <c r="D129" s="71"/>
      <c r="E129" s="71"/>
      <c r="F129" s="71"/>
      <c r="G129" s="71"/>
      <c r="H129" s="71"/>
      <c r="I129" s="71"/>
      <c r="J129" s="71"/>
    </row>
    <row r="130" spans="1:10" ht="16.5">
      <c r="A130" s="17" t="s">
        <v>97</v>
      </c>
      <c r="B130" s="17"/>
      <c r="C130" s="70"/>
      <c r="D130" s="71"/>
      <c r="E130" s="71"/>
      <c r="F130" s="73"/>
      <c r="G130" s="71"/>
      <c r="H130" s="71"/>
      <c r="I130" s="71"/>
      <c r="J130" s="71"/>
    </row>
    <row r="131" spans="1:6" ht="16.5">
      <c r="A131" s="17"/>
      <c r="B131" s="17"/>
      <c r="C131" s="2"/>
      <c r="F131" s="10"/>
    </row>
    <row r="132" spans="1:3" ht="16.5">
      <c r="A132" s="17"/>
      <c r="B132" s="17"/>
      <c r="C132" s="2"/>
    </row>
    <row r="133" spans="1:3" ht="16.5">
      <c r="A133" s="37" t="s">
        <v>0</v>
      </c>
      <c r="B133" s="36"/>
      <c r="C133" s="2"/>
    </row>
    <row r="134" spans="1:11" ht="16.5">
      <c r="A134" s="72" t="s">
        <v>29</v>
      </c>
      <c r="B134" s="17"/>
      <c r="C134" s="71"/>
      <c r="D134" s="71"/>
      <c r="E134" s="71"/>
      <c r="F134" s="71"/>
      <c r="G134" s="71"/>
      <c r="H134" s="71"/>
      <c r="I134" s="71"/>
      <c r="J134" s="71"/>
      <c r="K134" s="71"/>
    </row>
    <row r="135" spans="1:11" ht="16.5">
      <c r="A135" s="17" t="s">
        <v>101</v>
      </c>
      <c r="B135" s="17"/>
      <c r="C135" s="74"/>
      <c r="D135" s="71"/>
      <c r="E135" s="71"/>
      <c r="F135" s="71"/>
      <c r="G135" s="71"/>
      <c r="H135" s="71"/>
      <c r="I135" s="71"/>
      <c r="J135" s="71"/>
      <c r="K135" s="71"/>
    </row>
    <row r="136" spans="1:11" ht="16.5">
      <c r="A136" s="17"/>
      <c r="B136" s="17"/>
      <c r="C136" s="74"/>
      <c r="D136" s="71"/>
      <c r="E136" s="71"/>
      <c r="F136" s="71"/>
      <c r="G136" s="71"/>
      <c r="H136" s="71"/>
      <c r="I136" s="71"/>
      <c r="J136" s="71"/>
      <c r="K136" s="71"/>
    </row>
    <row r="137" spans="1:11" ht="16.5">
      <c r="A137" s="17"/>
      <c r="B137" s="17"/>
      <c r="C137" s="74"/>
      <c r="D137" s="71"/>
      <c r="E137" s="71"/>
      <c r="F137" s="71"/>
      <c r="G137" s="71"/>
      <c r="H137" s="71"/>
      <c r="I137" s="71"/>
      <c r="J137" s="71"/>
      <c r="K137" s="71"/>
    </row>
    <row r="138" spans="1:11" ht="16.5">
      <c r="A138" s="17"/>
      <c r="B138" s="17"/>
      <c r="C138" s="74"/>
      <c r="D138" s="71"/>
      <c r="E138" s="71"/>
      <c r="F138" s="71"/>
      <c r="G138" s="71"/>
      <c r="H138" s="71"/>
      <c r="I138" s="71"/>
      <c r="J138" s="71"/>
      <c r="K138" s="71"/>
    </row>
    <row r="139" spans="1:11" ht="16.5">
      <c r="A139" s="17"/>
      <c r="B139" s="17"/>
      <c r="C139" s="74"/>
      <c r="D139" s="71"/>
      <c r="E139" s="71"/>
      <c r="F139" s="71"/>
      <c r="G139" s="71"/>
      <c r="H139" s="71"/>
      <c r="I139" s="71"/>
      <c r="J139" s="71"/>
      <c r="K139" s="71"/>
    </row>
    <row r="140" spans="1:11" ht="16.5">
      <c r="A140" s="17"/>
      <c r="B140" s="17"/>
      <c r="C140" s="74"/>
      <c r="D140" s="71"/>
      <c r="E140" s="71"/>
      <c r="F140" s="71"/>
      <c r="G140" s="71"/>
      <c r="H140" s="71"/>
      <c r="I140" s="71"/>
      <c r="J140" s="71"/>
      <c r="K140" s="71"/>
    </row>
    <row r="141" spans="1:11" ht="16.5">
      <c r="A141" s="17"/>
      <c r="B141" s="17"/>
      <c r="C141" s="74"/>
      <c r="D141" s="71"/>
      <c r="E141" s="71"/>
      <c r="F141" s="71"/>
      <c r="G141" s="71"/>
      <c r="H141" s="71"/>
      <c r="I141" s="71"/>
      <c r="J141" s="71"/>
      <c r="K141" s="71"/>
    </row>
    <row r="142" spans="1:11" ht="16.5">
      <c r="A142" s="17"/>
      <c r="B142" s="17"/>
      <c r="C142" s="74"/>
      <c r="D142" s="71"/>
      <c r="E142" s="71"/>
      <c r="F142" s="71"/>
      <c r="G142" s="71"/>
      <c r="H142" s="71"/>
      <c r="I142" s="71"/>
      <c r="J142" s="71"/>
      <c r="K142" s="71"/>
    </row>
    <row r="143" spans="1:11" ht="16.5">
      <c r="A143" s="17"/>
      <c r="B143" s="17"/>
      <c r="C143" s="74"/>
      <c r="D143" s="71"/>
      <c r="E143" s="71"/>
      <c r="F143" s="71"/>
      <c r="G143" s="71"/>
      <c r="H143" s="71"/>
      <c r="I143" s="71"/>
      <c r="J143" s="71"/>
      <c r="K143" s="71"/>
    </row>
    <row r="144" spans="1:11" ht="16.5">
      <c r="A144" s="17"/>
      <c r="B144" s="17"/>
      <c r="C144" s="74"/>
      <c r="D144" s="71"/>
      <c r="E144" s="71"/>
      <c r="F144" s="71"/>
      <c r="G144" s="71"/>
      <c r="H144" s="71"/>
      <c r="I144" s="71"/>
      <c r="J144" s="71"/>
      <c r="K144" s="71"/>
    </row>
    <row r="145" spans="1:11" ht="16.5">
      <c r="A145" s="17"/>
      <c r="B145" s="17"/>
      <c r="C145" s="74"/>
      <c r="D145" s="71"/>
      <c r="E145" s="71"/>
      <c r="F145" s="71"/>
      <c r="G145" s="71"/>
      <c r="H145" s="71"/>
      <c r="I145" s="71"/>
      <c r="J145" s="71"/>
      <c r="K145" s="71"/>
    </row>
    <row r="146" spans="1:11" ht="16.5">
      <c r="A146" s="17"/>
      <c r="B146" s="17"/>
      <c r="C146" s="74"/>
      <c r="D146" s="71"/>
      <c r="E146" s="71"/>
      <c r="F146" s="71"/>
      <c r="G146" s="71"/>
      <c r="H146" s="71"/>
      <c r="I146" s="71"/>
      <c r="J146" s="71"/>
      <c r="K146" s="71"/>
    </row>
    <row r="147" spans="1:11" ht="16.5">
      <c r="A147" s="17"/>
      <c r="B147" s="17"/>
      <c r="C147" s="74"/>
      <c r="D147" s="71"/>
      <c r="E147" s="71"/>
      <c r="F147" s="71"/>
      <c r="G147" s="71"/>
      <c r="H147" s="71"/>
      <c r="I147" s="71"/>
      <c r="J147" s="71"/>
      <c r="K147" s="71"/>
    </row>
    <row r="148" spans="1:11" ht="16.5">
      <c r="A148" s="17"/>
      <c r="B148" s="17"/>
      <c r="C148" s="74"/>
      <c r="D148" s="71"/>
      <c r="E148" s="71"/>
      <c r="F148" s="71"/>
      <c r="G148" s="71"/>
      <c r="H148" s="71"/>
      <c r="I148" s="71"/>
      <c r="J148" s="71"/>
      <c r="K148" s="71"/>
    </row>
    <row r="149" spans="1:11" ht="16.5">
      <c r="A149" s="17"/>
      <c r="B149" s="17"/>
      <c r="C149" s="74"/>
      <c r="D149" s="71"/>
      <c r="E149" s="71"/>
      <c r="F149" s="71"/>
      <c r="G149" s="71"/>
      <c r="H149" s="71"/>
      <c r="I149" s="71"/>
      <c r="J149" s="71"/>
      <c r="K149" s="71"/>
    </row>
    <row r="150" spans="1:11" ht="16.5">
      <c r="A150" s="17"/>
      <c r="B150" s="17"/>
      <c r="C150" s="74"/>
      <c r="D150" s="71"/>
      <c r="E150" s="71"/>
      <c r="F150" s="71"/>
      <c r="G150" s="71"/>
      <c r="H150" s="71"/>
      <c r="I150" s="71"/>
      <c r="J150" s="71"/>
      <c r="K150" s="71"/>
    </row>
    <row r="151" spans="1:11" ht="16.5">
      <c r="A151" s="17"/>
      <c r="B151" s="17"/>
      <c r="C151" s="74"/>
      <c r="D151" s="71"/>
      <c r="E151" s="71"/>
      <c r="F151" s="71"/>
      <c r="G151" s="71"/>
      <c r="H151" s="71"/>
      <c r="I151" s="71"/>
      <c r="J151" s="71"/>
      <c r="K151" s="71"/>
    </row>
    <row r="152" spans="1:11" ht="16.5">
      <c r="A152" s="17"/>
      <c r="B152" s="17"/>
      <c r="C152" s="74"/>
      <c r="D152" s="71"/>
      <c r="E152" s="71"/>
      <c r="F152" s="71"/>
      <c r="G152" s="71"/>
      <c r="H152" s="71"/>
      <c r="I152" s="71"/>
      <c r="J152" s="71"/>
      <c r="K152" s="71"/>
    </row>
    <row r="153" spans="1:11" ht="16.5">
      <c r="A153" s="17"/>
      <c r="B153" s="17"/>
      <c r="C153" s="74"/>
      <c r="D153" s="71"/>
      <c r="E153" s="71"/>
      <c r="F153" s="71"/>
      <c r="G153" s="71"/>
      <c r="H153" s="71"/>
      <c r="I153" s="71"/>
      <c r="J153" s="71"/>
      <c r="K153" s="71"/>
    </row>
    <row r="154" spans="1:11" ht="16.5">
      <c r="A154" s="17"/>
      <c r="B154" s="17"/>
      <c r="C154" s="74"/>
      <c r="D154" s="71"/>
      <c r="E154" s="71"/>
      <c r="F154" s="71"/>
      <c r="G154" s="71"/>
      <c r="H154" s="71"/>
      <c r="I154" s="71"/>
      <c r="J154" s="71"/>
      <c r="K154" s="71"/>
    </row>
    <row r="155" spans="1:11" ht="16.5">
      <c r="A155" s="17"/>
      <c r="B155" s="17"/>
      <c r="C155" s="74"/>
      <c r="D155" s="71"/>
      <c r="E155" s="71"/>
      <c r="F155" s="71"/>
      <c r="G155" s="71"/>
      <c r="H155" s="71"/>
      <c r="I155" s="71"/>
      <c r="J155" s="71"/>
      <c r="K155" s="71"/>
    </row>
    <row r="156" spans="1:11" ht="16.5">
      <c r="A156" s="17"/>
      <c r="B156" s="17"/>
      <c r="C156" s="74"/>
      <c r="D156" s="71"/>
      <c r="E156" s="71"/>
      <c r="F156" s="71"/>
      <c r="G156" s="71"/>
      <c r="H156" s="71"/>
      <c r="I156" s="71"/>
      <c r="J156" s="71"/>
      <c r="K156" s="71"/>
    </row>
    <row r="157" spans="1:11" ht="16.5">
      <c r="A157" s="17"/>
      <c r="B157" s="17"/>
      <c r="C157" s="74"/>
      <c r="D157" s="71"/>
      <c r="E157" s="71"/>
      <c r="F157" s="71"/>
      <c r="G157" s="71"/>
      <c r="H157" s="71"/>
      <c r="I157" s="71"/>
      <c r="J157" s="71"/>
      <c r="K157" s="71"/>
    </row>
    <row r="158" spans="1:11" ht="16.5">
      <c r="A158" s="17"/>
      <c r="B158" s="17"/>
      <c r="C158" s="74"/>
      <c r="D158" s="71"/>
      <c r="E158" s="71"/>
      <c r="F158" s="71"/>
      <c r="G158" s="71"/>
      <c r="H158" s="71"/>
      <c r="I158" s="71"/>
      <c r="J158" s="71"/>
      <c r="K158" s="71"/>
    </row>
    <row r="159" spans="1:11" ht="16.5">
      <c r="A159" s="17"/>
      <c r="B159" s="17"/>
      <c r="C159" s="74"/>
      <c r="D159" s="71"/>
      <c r="E159" s="71"/>
      <c r="F159" s="71"/>
      <c r="G159" s="71"/>
      <c r="H159" s="71"/>
      <c r="I159" s="71"/>
      <c r="J159" s="71"/>
      <c r="K159" s="71"/>
    </row>
    <row r="160" spans="1:11" ht="16.5">
      <c r="A160" s="17"/>
      <c r="B160" s="17"/>
      <c r="C160" s="74"/>
      <c r="D160" s="71"/>
      <c r="E160" s="71"/>
      <c r="F160" s="71"/>
      <c r="G160" s="71"/>
      <c r="H160" s="71"/>
      <c r="I160" s="71"/>
      <c r="J160" s="71"/>
      <c r="K160" s="71"/>
    </row>
    <row r="161" spans="1:11" ht="16.5">
      <c r="A161" s="17"/>
      <c r="B161" s="17"/>
      <c r="C161" s="74"/>
      <c r="D161" s="71"/>
      <c r="E161" s="71"/>
      <c r="F161" s="71"/>
      <c r="G161" s="71"/>
      <c r="H161" s="71"/>
      <c r="I161" s="71"/>
      <c r="J161" s="71"/>
      <c r="K161" s="71"/>
    </row>
    <row r="162" spans="1:11" ht="16.5">
      <c r="A162" s="17"/>
      <c r="B162" s="17"/>
      <c r="C162" s="74"/>
      <c r="D162" s="71"/>
      <c r="E162" s="71"/>
      <c r="F162" s="71"/>
      <c r="G162" s="71"/>
      <c r="H162" s="71"/>
      <c r="I162" s="71"/>
      <c r="J162" s="71"/>
      <c r="K162" s="71"/>
    </row>
    <row r="163" spans="1:11" ht="16.5">
      <c r="A163" s="17"/>
      <c r="B163" s="17"/>
      <c r="C163" s="74"/>
      <c r="D163" s="71"/>
      <c r="E163" s="71"/>
      <c r="F163" s="71"/>
      <c r="G163" s="71"/>
      <c r="H163" s="71"/>
      <c r="I163" s="71"/>
      <c r="J163" s="71"/>
      <c r="K163" s="71"/>
    </row>
    <row r="164" spans="1:3" ht="16.5">
      <c r="A164" s="17"/>
      <c r="C164" s="1"/>
    </row>
    <row r="165" spans="1:8" ht="18" thickBot="1">
      <c r="A165" s="17"/>
      <c r="F165" t="s">
        <v>43</v>
      </c>
      <c r="H165" t="s">
        <v>43</v>
      </c>
    </row>
    <row r="166" spans="1:8" ht="16.5">
      <c r="A166" s="17"/>
      <c r="B166" s="40" t="s">
        <v>35</v>
      </c>
      <c r="C166" s="41" t="s">
        <v>36</v>
      </c>
      <c r="F166" t="s">
        <v>32</v>
      </c>
      <c r="H166" t="s">
        <v>44</v>
      </c>
    </row>
    <row r="167" spans="1:6" ht="16.5">
      <c r="A167" s="17"/>
      <c r="B167" s="42" t="s">
        <v>39</v>
      </c>
      <c r="C167" s="43" t="s">
        <v>40</v>
      </c>
      <c r="F167" t="s">
        <v>33</v>
      </c>
    </row>
    <row r="168" spans="1:6" ht="16.5">
      <c r="A168" s="17"/>
      <c r="B168" s="42" t="s">
        <v>30</v>
      </c>
      <c r="C168" s="43" t="s">
        <v>32</v>
      </c>
      <c r="F168" t="s">
        <v>34</v>
      </c>
    </row>
    <row r="169" spans="1:6" ht="16.5">
      <c r="A169" s="17"/>
      <c r="B169" s="42" t="s">
        <v>33</v>
      </c>
      <c r="C169" s="43" t="s">
        <v>34</v>
      </c>
      <c r="F169" t="s">
        <v>35</v>
      </c>
    </row>
    <row r="170" spans="1:6" ht="16.5">
      <c r="A170" s="17"/>
      <c r="B170" s="42" t="s">
        <v>32</v>
      </c>
      <c r="C170" s="43" t="s">
        <v>33</v>
      </c>
      <c r="F170" t="s">
        <v>36</v>
      </c>
    </row>
    <row r="171" spans="1:6" ht="16.5">
      <c r="A171" s="17"/>
      <c r="B171" s="42" t="s">
        <v>38</v>
      </c>
      <c r="C171" s="43" t="s">
        <v>39</v>
      </c>
      <c r="F171" t="s">
        <v>37</v>
      </c>
    </row>
    <row r="172" spans="1:6" ht="16.5">
      <c r="A172" s="17"/>
      <c r="B172" s="42" t="s">
        <v>37</v>
      </c>
      <c r="C172" s="43" t="s">
        <v>38</v>
      </c>
      <c r="F172" t="s">
        <v>38</v>
      </c>
    </row>
    <row r="173" spans="2:6" ht="15">
      <c r="B173" s="42" t="s">
        <v>34</v>
      </c>
      <c r="C173" s="43" t="s">
        <v>35</v>
      </c>
      <c r="F173" t="s">
        <v>39</v>
      </c>
    </row>
    <row r="174" spans="2:6" ht="15">
      <c r="B174" s="42" t="s">
        <v>36</v>
      </c>
      <c r="C174" s="43" t="s">
        <v>37</v>
      </c>
      <c r="F174" t="s">
        <v>40</v>
      </c>
    </row>
    <row r="175" spans="2:6" ht="15">
      <c r="B175" s="42" t="s">
        <v>41</v>
      </c>
      <c r="C175" s="43" t="s">
        <v>30</v>
      </c>
      <c r="F175" t="s">
        <v>31</v>
      </c>
    </row>
    <row r="176" spans="2:6" ht="15">
      <c r="B176" s="42" t="s">
        <v>31</v>
      </c>
      <c r="C176" s="43" t="s">
        <v>41</v>
      </c>
      <c r="F176" t="s">
        <v>41</v>
      </c>
    </row>
    <row r="177" spans="2:6" ht="15.75" thickBot="1">
      <c r="B177" s="44" t="s">
        <v>40</v>
      </c>
      <c r="C177" s="45" t="s">
        <v>31</v>
      </c>
      <c r="F177" t="s">
        <v>30</v>
      </c>
    </row>
    <row r="180" spans="1:8" ht="15" hidden="1">
      <c r="A180" s="46" t="s">
        <v>45</v>
      </c>
      <c r="B180" s="48" t="s">
        <v>58</v>
      </c>
      <c r="C180" s="49" t="s">
        <v>59</v>
      </c>
      <c r="D180" s="49" t="s">
        <v>63</v>
      </c>
      <c r="E180" s="50" t="s">
        <v>60</v>
      </c>
      <c r="F180" s="50" t="s">
        <v>61</v>
      </c>
      <c r="G180" s="50" t="s">
        <v>3</v>
      </c>
      <c r="H180" s="50" t="s">
        <v>62</v>
      </c>
    </row>
    <row r="181" spans="1:8" ht="15" hidden="1">
      <c r="A181" s="38" t="s">
        <v>46</v>
      </c>
      <c r="B181" s="47">
        <f>IF($K$18=A106,$C$18,0)</f>
        <v>0</v>
      </c>
      <c r="C181" s="47">
        <f>IF($K$20=A106,$C$20,0)</f>
        <v>0</v>
      </c>
      <c r="D181" s="47">
        <f>IF($K$21=A106,$C$21,0)</f>
        <v>0</v>
      </c>
      <c r="E181" s="47" t="e">
        <f>IF(#REF!=A106,#REF!,0)</f>
        <v>#REF!</v>
      </c>
      <c r="F181" s="47">
        <f>IF($K$23=A106,$C$23,0)</f>
        <v>0</v>
      </c>
      <c r="G181" s="1">
        <f>G94</f>
        <v>0</v>
      </c>
      <c r="H181" s="47" t="e">
        <f aca="true" t="shared" si="47" ref="H181:H192">SUM(B181:G181)</f>
        <v>#REF!</v>
      </c>
    </row>
    <row r="182" spans="1:8" ht="15" hidden="1">
      <c r="A182" s="38" t="s">
        <v>47</v>
      </c>
      <c r="B182" s="47">
        <f>IF($K$18=A107,$C$18,0)</f>
        <v>0</v>
      </c>
      <c r="C182" s="47">
        <f>IF($K$20=A107,$C$20,0)</f>
        <v>0</v>
      </c>
      <c r="D182" s="47">
        <f>IF($K$21=A107,$C$21,0)</f>
        <v>0</v>
      </c>
      <c r="E182" s="47" t="e">
        <f>IF(#REF!=A107,#REF!,0)</f>
        <v>#REF!</v>
      </c>
      <c r="F182" s="47">
        <f>IF($K$23=A107,$C$23,0)</f>
        <v>0</v>
      </c>
      <c r="G182" s="1">
        <f>G94</f>
        <v>0</v>
      </c>
      <c r="H182" s="47" t="e">
        <f t="shared" si="47"/>
        <v>#REF!</v>
      </c>
    </row>
    <row r="183" spans="1:8" ht="15" hidden="1">
      <c r="A183" s="38" t="s">
        <v>48</v>
      </c>
      <c r="B183" s="47" t="e">
        <f>IF($K$18=#REF!,$C$18,0)</f>
        <v>#REF!</v>
      </c>
      <c r="C183" s="47" t="e">
        <f>IF($K$20=#REF!,$C$20,0)</f>
        <v>#REF!</v>
      </c>
      <c r="D183" s="47" t="e">
        <f>IF($K$21=#REF!,$C$21,0)</f>
        <v>#REF!</v>
      </c>
      <c r="E183" s="47" t="e">
        <f>IF(#REF!=#REF!,#REF!,0)</f>
        <v>#REF!</v>
      </c>
      <c r="F183" s="47" t="e">
        <f>IF($K$23=#REF!,$C$23,0)</f>
        <v>#REF!</v>
      </c>
      <c r="G183" s="1">
        <f>G94</f>
        <v>0</v>
      </c>
      <c r="H183" s="47" t="e">
        <f t="shared" si="47"/>
        <v>#REF!</v>
      </c>
    </row>
    <row r="184" spans="1:8" ht="15" hidden="1">
      <c r="A184" s="38" t="s">
        <v>49</v>
      </c>
      <c r="B184" s="47" t="e">
        <f>IF($K$18=#REF!,$C$18,0)</f>
        <v>#REF!</v>
      </c>
      <c r="C184" s="47" t="e">
        <f>IF($K$20=#REF!,$C$20,0)</f>
        <v>#REF!</v>
      </c>
      <c r="D184" s="47" t="e">
        <f>IF($K$21=#REF!,$C$21,0)</f>
        <v>#REF!</v>
      </c>
      <c r="E184" s="47" t="e">
        <f>IF(#REF!=#REF!,#REF!,0)</f>
        <v>#REF!</v>
      </c>
      <c r="F184" s="47" t="e">
        <f>IF($K$23=#REF!,$C$23,0)</f>
        <v>#REF!</v>
      </c>
      <c r="G184" s="1">
        <f>G94</f>
        <v>0</v>
      </c>
      <c r="H184" s="47" t="e">
        <f t="shared" si="47"/>
        <v>#REF!</v>
      </c>
    </row>
    <row r="185" spans="1:8" ht="15" hidden="1">
      <c r="A185" s="38" t="s">
        <v>50</v>
      </c>
      <c r="B185" s="47" t="e">
        <f>IF($K$18=#REF!,$C$18,0)</f>
        <v>#REF!</v>
      </c>
      <c r="C185" s="47" t="e">
        <f>IF($K$20=#REF!,$C$20,0)</f>
        <v>#REF!</v>
      </c>
      <c r="D185" s="47" t="e">
        <f>IF($K$21=#REF!,$C$21,0)</f>
        <v>#REF!</v>
      </c>
      <c r="E185" s="47" t="e">
        <f>IF(#REF!=#REF!,#REF!,0)</f>
        <v>#REF!</v>
      </c>
      <c r="F185" s="47" t="e">
        <f>IF($K$23=#REF!,$C$23,0)</f>
        <v>#REF!</v>
      </c>
      <c r="G185" s="1">
        <f>G94</f>
        <v>0</v>
      </c>
      <c r="H185" s="47" t="e">
        <f t="shared" si="47"/>
        <v>#REF!</v>
      </c>
    </row>
    <row r="186" spans="1:8" ht="15" hidden="1">
      <c r="A186" s="38" t="s">
        <v>51</v>
      </c>
      <c r="B186" s="47" t="e">
        <f>IF($K$18=#REF!,$C$18,0)</f>
        <v>#REF!</v>
      </c>
      <c r="C186" s="47" t="e">
        <f>IF($K$20=#REF!,$C$20,0)</f>
        <v>#REF!</v>
      </c>
      <c r="D186" s="47" t="e">
        <f>IF($K$21=#REF!,$C$21,0)</f>
        <v>#REF!</v>
      </c>
      <c r="E186" s="47" t="e">
        <f>IF(#REF!=#REF!,#REF!,0)</f>
        <v>#REF!</v>
      </c>
      <c r="F186" s="47" t="e">
        <f>IF($K$23=#REF!,$C$23,0)</f>
        <v>#REF!</v>
      </c>
      <c r="G186" s="1">
        <f>G94</f>
        <v>0</v>
      </c>
      <c r="H186" s="47" t="e">
        <f t="shared" si="47"/>
        <v>#REF!</v>
      </c>
    </row>
    <row r="187" spans="1:8" ht="15" hidden="1">
      <c r="A187" s="38" t="s">
        <v>52</v>
      </c>
      <c r="B187" s="47" t="e">
        <f>IF($K$18=#REF!,$C$18,0)</f>
        <v>#REF!</v>
      </c>
      <c r="C187" s="47" t="e">
        <f>IF($K$20=#REF!,$C$20,0)</f>
        <v>#REF!</v>
      </c>
      <c r="D187" s="47" t="e">
        <f>IF($K$21=#REF!,$C$21,0)</f>
        <v>#REF!</v>
      </c>
      <c r="E187" s="47" t="e">
        <f>IF(#REF!=#REF!,#REF!,0)</f>
        <v>#REF!</v>
      </c>
      <c r="F187" s="47" t="e">
        <f>IF($K$23=#REF!,$C$23,0)</f>
        <v>#REF!</v>
      </c>
      <c r="G187" s="1">
        <f>G94</f>
        <v>0</v>
      </c>
      <c r="H187" s="47" t="e">
        <f t="shared" si="47"/>
        <v>#REF!</v>
      </c>
    </row>
    <row r="188" spans="1:8" ht="15" hidden="1">
      <c r="A188" s="38" t="s">
        <v>53</v>
      </c>
      <c r="B188" s="47" t="e">
        <f>IF($K$18=#REF!,$C$18,0)</f>
        <v>#REF!</v>
      </c>
      <c r="C188" s="47" t="e">
        <f>IF($K$20=#REF!,$C$20,0)</f>
        <v>#REF!</v>
      </c>
      <c r="D188" s="47" t="e">
        <f>IF($K$21=#REF!,$C$21,0)</f>
        <v>#REF!</v>
      </c>
      <c r="E188" s="47" t="e">
        <f>IF(#REF!=#REF!,#REF!,0)</f>
        <v>#REF!</v>
      </c>
      <c r="F188" s="47" t="e">
        <f>IF($K$23=#REF!,$C$23,0)</f>
        <v>#REF!</v>
      </c>
      <c r="G188" s="1">
        <f>G94</f>
        <v>0</v>
      </c>
      <c r="H188" s="47" t="e">
        <f t="shared" si="47"/>
        <v>#REF!</v>
      </c>
    </row>
    <row r="189" spans="1:8" ht="15" hidden="1">
      <c r="A189" s="38" t="s">
        <v>54</v>
      </c>
      <c r="B189" s="47" t="e">
        <f>IF($K$18=#REF!,$C$18,0)</f>
        <v>#REF!</v>
      </c>
      <c r="C189" s="47" t="e">
        <f>IF($K$20=#REF!,$C$20,0)</f>
        <v>#REF!</v>
      </c>
      <c r="D189" s="47" t="e">
        <f>IF($K$21=#REF!,$C$21,0)</f>
        <v>#REF!</v>
      </c>
      <c r="E189" s="47" t="e">
        <f>IF(#REF!=#REF!,#REF!,0)</f>
        <v>#REF!</v>
      </c>
      <c r="F189" s="47" t="e">
        <f>IF($K$23=#REF!,$C$23,0)</f>
        <v>#REF!</v>
      </c>
      <c r="G189" s="1">
        <f>G94</f>
        <v>0</v>
      </c>
      <c r="H189" s="47" t="e">
        <f t="shared" si="47"/>
        <v>#REF!</v>
      </c>
    </row>
    <row r="190" spans="1:8" ht="15" hidden="1">
      <c r="A190" s="38" t="s">
        <v>55</v>
      </c>
      <c r="B190" s="47" t="e">
        <f>IF($K$18=#REF!,$C$18,0)</f>
        <v>#REF!</v>
      </c>
      <c r="C190" s="47" t="e">
        <f>IF($K$20=#REF!,$C$20,0)</f>
        <v>#REF!</v>
      </c>
      <c r="D190" s="47" t="e">
        <f>IF($K$21=#REF!,$C$21,0)</f>
        <v>#REF!</v>
      </c>
      <c r="E190" s="47" t="e">
        <f>IF(#REF!=#REF!,#REF!,0)</f>
        <v>#REF!</v>
      </c>
      <c r="F190" s="47" t="e">
        <f>IF($K$23=#REF!,$C$23,0)</f>
        <v>#REF!</v>
      </c>
      <c r="G190" s="1">
        <f>G94</f>
        <v>0</v>
      </c>
      <c r="H190" s="47" t="e">
        <f t="shared" si="47"/>
        <v>#REF!</v>
      </c>
    </row>
    <row r="191" spans="1:8" ht="15" hidden="1">
      <c r="A191" s="38" t="s">
        <v>56</v>
      </c>
      <c r="B191" s="47" t="e">
        <f>IF($K$18=#REF!,$C$18,0)</f>
        <v>#REF!</v>
      </c>
      <c r="C191" s="47" t="e">
        <f>IF($K$20=#REF!,$C$20,0)</f>
        <v>#REF!</v>
      </c>
      <c r="D191" s="47" t="e">
        <f>IF($K$21=#REF!,$C$21,0)</f>
        <v>#REF!</v>
      </c>
      <c r="E191" s="47" t="e">
        <f>IF(#REF!=#REF!,#REF!,0)</f>
        <v>#REF!</v>
      </c>
      <c r="F191" s="47" t="e">
        <f>IF($K$23=#REF!,$C$23,0)</f>
        <v>#REF!</v>
      </c>
      <c r="G191" s="1">
        <f>G94</f>
        <v>0</v>
      </c>
      <c r="H191" s="47" t="e">
        <f t="shared" si="47"/>
        <v>#REF!</v>
      </c>
    </row>
    <row r="192" spans="1:8" ht="15" hidden="1">
      <c r="A192" s="38" t="s">
        <v>57</v>
      </c>
      <c r="B192" s="47" t="e">
        <f>IF($K$18=#REF!,$C$18,0)</f>
        <v>#REF!</v>
      </c>
      <c r="C192" s="47" t="e">
        <f>IF($K$20=#REF!,$C$20,0)</f>
        <v>#REF!</v>
      </c>
      <c r="D192" s="47" t="e">
        <f>IF($K$21=#REF!,$C$21,0)</f>
        <v>#REF!</v>
      </c>
      <c r="E192" s="47" t="e">
        <f>IF(#REF!=#REF!,#REF!,0)</f>
        <v>#REF!</v>
      </c>
      <c r="F192" s="47" t="e">
        <f>IF($K$23=#REF!,$C$23,0)</f>
        <v>#REF!</v>
      </c>
      <c r="G192" s="1">
        <f>G94</f>
        <v>0</v>
      </c>
      <c r="H192" s="47" t="e">
        <f t="shared" si="47"/>
        <v>#REF!</v>
      </c>
    </row>
  </sheetData>
  <sheetProtection/>
  <mergeCells count="45">
    <mergeCell ref="I18:J18"/>
    <mergeCell ref="I24:J24"/>
    <mergeCell ref="G21:H21"/>
    <mergeCell ref="I19:J19"/>
    <mergeCell ref="G23:H23"/>
    <mergeCell ref="I23:J23"/>
    <mergeCell ref="I21:J21"/>
    <mergeCell ref="H4:L4"/>
    <mergeCell ref="E20:F20"/>
    <mergeCell ref="G18:H18"/>
    <mergeCell ref="G16:H16"/>
    <mergeCell ref="G17:H17"/>
    <mergeCell ref="B4:F4"/>
    <mergeCell ref="G20:H20"/>
    <mergeCell ref="I17:J17"/>
    <mergeCell ref="G19:H19"/>
    <mergeCell ref="J7:K7"/>
    <mergeCell ref="C19:D19"/>
    <mergeCell ref="C20:D20"/>
    <mergeCell ref="C21:D21"/>
    <mergeCell ref="E19:F19"/>
    <mergeCell ref="C22:D22"/>
    <mergeCell ref="B1:F1"/>
    <mergeCell ref="E17:F17"/>
    <mergeCell ref="E21:F21"/>
    <mergeCell ref="B6:K6"/>
    <mergeCell ref="I20:J20"/>
    <mergeCell ref="H1:L1"/>
    <mergeCell ref="H2:L2"/>
    <mergeCell ref="H3:L3"/>
    <mergeCell ref="B3:F3"/>
    <mergeCell ref="B2:F2"/>
    <mergeCell ref="C18:D18"/>
    <mergeCell ref="E18:F18"/>
    <mergeCell ref="C16:D16"/>
    <mergeCell ref="E16:F16"/>
    <mergeCell ref="C17:D17"/>
    <mergeCell ref="G22:H22"/>
    <mergeCell ref="E22:F22"/>
    <mergeCell ref="I22:J22"/>
    <mergeCell ref="A27:D27"/>
    <mergeCell ref="C24:D24"/>
    <mergeCell ref="C23:D23"/>
    <mergeCell ref="E23:F23"/>
    <mergeCell ref="G24:H24"/>
  </mergeCells>
  <dataValidations count="3">
    <dataValidation type="list" allowBlank="1" showInputMessage="1" showErrorMessage="1" sqref="K18 K20:K23">
      <formula1>'Taxes, Hazard, PMI, Flood'!$F$165:$F$177</formula1>
    </dataValidation>
    <dataValidation type="list" allowBlank="1" showInputMessage="1" showErrorMessage="1" sqref="K19">
      <formula1>'Taxes, Hazard, PMI, Flood'!$H$165:$H$166</formula1>
    </dataValidation>
    <dataValidation type="list" allowBlank="1" showInputMessage="1" showErrorMessage="1" sqref="B4:F4">
      <formula1>'Taxes, Hazard, PMI, Flood'!$F$166:$F$177</formula1>
    </dataValidation>
  </dataValidations>
  <printOptions horizontalCentered="1"/>
  <pageMargins left="0.25" right="0.25" top="0.5" bottom="0.5" header="0.25" footer="0.25"/>
  <pageSetup horizontalDpi="300" verticalDpi="300" orientation="portrait" paperSize="5" scale="71"/>
  <headerFooter alignWithMargins="0">
    <oddHeader xml:space="preserve">&amp;C&amp;"Arial,Bold"&amp;14&amp;UINITIAL ESCROW ANALYSIS </oddHeader>
    <oddFooter>&amp;L&amp;D&amp;R&amp;U&amp;F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Heather Line</cp:lastModifiedBy>
  <cp:lastPrinted>2014-07-31T13:14:52Z</cp:lastPrinted>
  <dcterms:created xsi:type="dcterms:W3CDTF">1998-09-08T14:45:49Z</dcterms:created>
  <dcterms:modified xsi:type="dcterms:W3CDTF">2017-08-15T16:56:31Z</dcterms:modified>
  <cp:category/>
  <cp:version/>
  <cp:contentType/>
  <cp:contentStatus/>
</cp:coreProperties>
</file>